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7" sheetId="15" r:id="rId1"/>
    <sheet name="Текущий рем.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22" i="16" l="1"/>
  <c r="D34" i="15" l="1"/>
  <c r="D16" i="15"/>
  <c r="D22" i="15" l="1"/>
  <c r="D63" i="15" l="1"/>
  <c r="D62" i="15"/>
  <c r="D53" i="15"/>
  <c r="D52" i="15"/>
  <c r="D42" i="15"/>
  <c r="D14" i="15"/>
  <c r="D13" i="15"/>
  <c r="D10" i="15" l="1"/>
  <c r="D71" i="15"/>
  <c r="D11" i="15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37" i="15"/>
  <c r="D55" i="15"/>
  <c r="D59" i="15" s="1"/>
  <c r="D75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<sst xmlns="http://schemas.openxmlformats.org/spreadsheetml/2006/main" count="174" uniqueCount="147">
  <si>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</si>
  <si>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</si>
  <si>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</si>
  <si>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</si>
  <si>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</si>
  <si>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</si>
  <si>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</si>
  <si>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</si>
  <si>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</si>
  <si>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</si>
  <si>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</si>
  <si>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</si>
  <si>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</si>
  <si>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</si>
  <si>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</si>
  <si>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</si>
  <si>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</si>
  <si>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</si>
  <si>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</si>
  <si>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</si>
  <si>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</si>
  <si>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</si>
  <si>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</si>
  <si>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</si>
  <si>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</si>
  <si>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</si>
  <si>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</si>
  <si>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</si>
  <si>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</si>
  <si>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</si>
  <si>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</si>
  <si>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</si>
  <si>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</si>
  <si>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</si>
  <si>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</si>
  <si>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</si>
  <si>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</si>
  <si>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</si>
  <si>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</si>
  <si>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</si>
  <si>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</si>
  <si>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</si>
  <si>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</si>
  <si>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</si>
  <si>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</si>
  <si>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</si>
  <si>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</si>
  <si>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</si>
  <si>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</si>
  <si>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</si>
  <si>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</si>
  <si>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</si>
  <si>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</si>
  <si>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</si>
  <si>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</si>
  <si>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</si>
  <si>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</si>
  <si>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</si>
  <si>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</si>
  <si>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</si>
  <si>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</si>
  <si>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</si>
  <si>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</si>
  <si>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</si>
  <si>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</si>
  <si>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</si>
  <si>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</si>
  <si>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</si>
  <si>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</si>
  <si>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</si>
  <si>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</si>
  <si>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</si>
  <si>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</si>
  <si>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</si>
  <si>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</si>
  <si>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</si>
  <si>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</si>
  <si>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</si>
  <si>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</si>
  <si>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</si>
  <si>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</si>
  <si>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</si>
  <si>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</si>
  <si>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</si>
  <si>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</si>
  <si>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</si>
  <si>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</si>
  <si>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</si>
  <si>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</si>
  <si>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</si>
  <si>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</si>
  <si>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</si>
  <si>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</si>
  <si>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</si>
  <si>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</si>
  <si>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</si>
  <si>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</si>
  <si>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</si>
  <si>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</si>
  <si>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</si>
  <si>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</si>
  <si>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</si>
  <si>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</si>
  <si>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</si>
  <si>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</si>
  <si>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</si>
  <si>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</si>
  <si>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</si>
  <si>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</si>
  <si>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</si>
  <si>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Громова,9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</si>
  <si>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</si>
  <si>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</si>
  <si>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</si>
  <si>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</si>
  <si>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</si>
  <si>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</si>
  <si>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</si>
  <si>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</si>
  <si>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</si>
  <si>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</si>
  <si>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</si>
  <si>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</si>
  <si>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Обслуживание и заливка катка</t>
  </si>
  <si>
    <t>Прочие расходы (Вывоз мусора на субботнике)</t>
  </si>
  <si>
    <t>Текущий ремонт, выполненный в 2017 году</t>
  </si>
  <si>
    <t>Наименование работ</t>
  </si>
  <si>
    <t>Громова,9</t>
  </si>
  <si>
    <t>Смена  труб канализации</t>
  </si>
  <si>
    <t>Окраска скамьи без спинки</t>
  </si>
  <si>
    <t>Окраска урн</t>
  </si>
  <si>
    <t>Окрас турника (МАФ)</t>
  </si>
  <si>
    <t>Окрас песочницы (МАФ)</t>
  </si>
  <si>
    <t>Окраска качели (МАФ)</t>
  </si>
  <si>
    <t xml:space="preserve">Теплоизоляция труб отопления в подвале, </t>
  </si>
  <si>
    <t>Смена пружины</t>
  </si>
  <si>
    <t xml:space="preserve">Окрашивание стен в ИТП </t>
  </si>
  <si>
    <t>Установка воздухоотводчиков на системе отопления и ГВС</t>
  </si>
  <si>
    <t>Замена расходомера</t>
  </si>
  <si>
    <t>Замена светильников с лампами накаливания</t>
  </si>
  <si>
    <t>Замена светильника на светильник с датчиком движения</t>
  </si>
  <si>
    <t>Смена вентиля до 25мм</t>
  </si>
  <si>
    <t>Итого</t>
  </si>
  <si>
    <t>Ремонт МПШ кв. 48,51,70,127</t>
  </si>
  <si>
    <t>Смена замков навесных на тех.этаж и подвалы</t>
  </si>
  <si>
    <t>Замена светильника ЖКХ в подъездах</t>
  </si>
  <si>
    <t>Замена магнитного пускателя в электрощитовой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</si>
</sst>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4" fillId="0" borderId="1" xfId="0" applyNumberFormat="1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43;&#1088;&#1086;&#1084;&#1086;&#1074;&#1072;,9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4">
          <cell r="D24">
            <v>145007.43999999994</v>
          </cell>
        </row>
        <row r="25">
          <cell r="D25">
            <v>5599.67</v>
          </cell>
        </row>
        <row r="26">
          <cell r="D26">
            <v>1883.6499999999996</v>
          </cell>
        </row>
        <row r="27">
          <cell r="D27">
            <v>2500</v>
          </cell>
        </row>
        <row r="51">
          <cell r="D51">
            <v>25515.26999999999</v>
          </cell>
        </row>
        <row r="61">
          <cell r="D61">
            <v>3090.2299999999996</v>
          </cell>
        </row>
        <row r="71">
          <cell r="D71">
            <v>52222.549999999988</v>
          </cell>
        </row>
        <row r="85">
          <cell r="D85">
            <v>111887.33090000018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workbookViewId="0">
      <selection activeCell="D31" sqref="D31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108</v>
      </c>
    </row>
    <row r="4" spans="1:11" ht="12.95" customHeight="1" x14ac:dyDescent="0.25">
      <c r="A4" s="1" t="s">
        <v>1</v>
      </c>
      <c r="C4" s="1" t="s">
        <v>109</v>
      </c>
    </row>
    <row r="5" spans="1:11" ht="12.95" customHeight="1" x14ac:dyDescent="0.25">
      <c r="A5" s="1" t="s">
        <v>2</v>
      </c>
      <c r="C5" s="1" t="s">
        <v>110</v>
      </c>
    </row>
    <row r="7" spans="1:11" ht="12.95" customHeight="1" x14ac:dyDescent="0.25">
      <c r="A7" s="6" t="s">
        <v>3</v>
      </c>
      <c r="B7" s="20" t="s">
        <v>4</v>
      </c>
      <c r="C7" s="20"/>
      <c r="D7" s="7" t="s">
        <v>5</v>
      </c>
    </row>
    <row r="8" spans="1:11" ht="12.95" customHeight="1" x14ac:dyDescent="0.25">
      <c r="A8" s="8" t="s">
        <v>6</v>
      </c>
      <c r="B8" s="21" t="s">
        <v>111</v>
      </c>
      <c r="C8" s="21"/>
      <c r="D8" s="9"/>
    </row>
    <row r="9" spans="1:11" ht="12.95" customHeight="1" x14ac:dyDescent="0.25">
      <c r="A9" s="10" t="s">
        <v>7</v>
      </c>
      <c r="B9" s="22" t="s">
        <v>8</v>
      </c>
      <c r="C9" s="22"/>
      <c r="D9" s="11">
        <f>SUM(D10:D11)</f>
        <v>235818.80999999994</v>
      </c>
    </row>
    <row r="10" spans="1:11" ht="12.95" customHeight="1" x14ac:dyDescent="0.25">
      <c r="A10" s="10" t="s">
        <v>9</v>
      </c>
      <c r="B10" s="12"/>
      <c r="C10" s="19" t="s">
        <v>112</v>
      </c>
      <c r="D10" s="11">
        <f>'[1]2016'!$D$24+'[1]2016'!$D$25+'[1]2016'!$D$26+'[1]2016'!$D$51+'[1]2016'!$D$61+'[1]2016'!$D$71</f>
        <v>233318.80999999994</v>
      </c>
    </row>
    <row r="11" spans="1:11" ht="12.95" customHeight="1" x14ac:dyDescent="0.25">
      <c r="A11" s="10" t="s">
        <v>119</v>
      </c>
      <c r="B11" s="19"/>
      <c r="C11" s="19" t="s">
        <v>10</v>
      </c>
      <c r="D11" s="11">
        <f>'[1]2016'!$D$27</f>
        <v>2500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1988532.49</v>
      </c>
      <c r="K12" s="16"/>
    </row>
    <row r="13" spans="1:11" ht="12.95" customHeight="1" x14ac:dyDescent="0.25">
      <c r="A13" s="10" t="s">
        <v>13</v>
      </c>
      <c r="B13" s="19"/>
      <c r="C13" s="19" t="s">
        <v>113</v>
      </c>
      <c r="D13" s="11">
        <f>1622069.02+238852.28+14467.78+95143.41</f>
        <v>1970532.49</v>
      </c>
      <c r="K13" s="17"/>
    </row>
    <row r="14" spans="1:11" ht="12.95" customHeight="1" x14ac:dyDescent="0.25">
      <c r="A14" s="10" t="s">
        <v>120</v>
      </c>
      <c r="B14" s="19"/>
      <c r="C14" s="19" t="s">
        <v>14</v>
      </c>
      <c r="D14" s="11">
        <f>18000</f>
        <v>18000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1908767.0799999998</v>
      </c>
    </row>
    <row r="16" spans="1:11" ht="12.95" customHeight="1" x14ac:dyDescent="0.25">
      <c r="A16" s="10" t="s">
        <v>17</v>
      </c>
      <c r="B16" s="19"/>
      <c r="C16" s="19" t="s">
        <v>114</v>
      </c>
      <c r="D16" s="11">
        <f>1500314.55+265078.6+15996.25+110377.68</f>
        <v>1891767.0799999998</v>
      </c>
    </row>
    <row r="17" spans="1:5" ht="12.95" customHeight="1" x14ac:dyDescent="0.25">
      <c r="A17" s="10" t="s">
        <v>121</v>
      </c>
      <c r="B17" s="19"/>
      <c r="C17" s="19" t="s">
        <v>18</v>
      </c>
      <c r="D17" s="11">
        <v>17000</v>
      </c>
    </row>
    <row r="18" spans="1:5" ht="12.95" customHeight="1" x14ac:dyDescent="0.25">
      <c r="A18" s="10" t="s">
        <v>19</v>
      </c>
      <c r="B18" s="22" t="s">
        <v>20</v>
      </c>
      <c r="C18" s="22"/>
      <c r="D18" s="11">
        <f>SUM(D19:D20)</f>
        <v>315584.21999999997</v>
      </c>
    </row>
    <row r="19" spans="1:5" ht="12.95" customHeight="1" x14ac:dyDescent="0.25">
      <c r="A19" s="10" t="s">
        <v>21</v>
      </c>
      <c r="B19" s="19"/>
      <c r="C19" s="19" t="s">
        <v>115</v>
      </c>
      <c r="D19" s="11">
        <f>D10+D13-D16</f>
        <v>312084.21999999997</v>
      </c>
    </row>
    <row r="20" spans="1:5" ht="12.95" customHeight="1" x14ac:dyDescent="0.25">
      <c r="A20" s="10" t="s">
        <v>122</v>
      </c>
      <c r="B20" s="19"/>
      <c r="C20" s="19" t="s">
        <v>22</v>
      </c>
      <c r="D20" s="11">
        <f>D11+D14-D17</f>
        <v>3500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2105936.3654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326089.62-8240.94</f>
        <v>317848.68</v>
      </c>
    </row>
    <row r="23" spans="1:5" ht="12.95" customHeight="1" x14ac:dyDescent="0.25">
      <c r="A23" s="10" t="s">
        <v>27</v>
      </c>
      <c r="B23" s="18"/>
      <c r="C23" s="18" t="s">
        <v>88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546333.77</v>
      </c>
    </row>
    <row r="25" spans="1:5" ht="12.95" customHeight="1" x14ac:dyDescent="0.25">
      <c r="A25" s="10" t="s">
        <v>30</v>
      </c>
      <c r="B25" s="18"/>
      <c r="C25" s="1" t="s">
        <v>106</v>
      </c>
      <c r="D25" s="11">
        <v>415483.04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417514.94</v>
      </c>
    </row>
    <row r="27" spans="1:5" s="1" customFormat="1" ht="12.95" customHeight="1" x14ac:dyDescent="0.2">
      <c r="A27" s="10" t="s">
        <v>32</v>
      </c>
      <c r="B27" s="18"/>
      <c r="C27" s="18" t="s">
        <v>79</v>
      </c>
      <c r="D27" s="11">
        <v>64699.73</v>
      </c>
    </row>
    <row r="28" spans="1:5" s="1" customFormat="1" ht="12.95" customHeight="1" x14ac:dyDescent="0.2">
      <c r="A28" s="10" t="s">
        <v>34</v>
      </c>
      <c r="B28" s="18"/>
      <c r="C28" s="18" t="s">
        <v>100</v>
      </c>
      <c r="D28" s="11">
        <v>33033.519999999997</v>
      </c>
    </row>
    <row r="29" spans="1:5" s="1" customFormat="1" ht="12.95" customHeight="1" x14ac:dyDescent="0.2">
      <c r="A29" s="10" t="s">
        <v>35</v>
      </c>
      <c r="B29" s="18"/>
      <c r="C29" s="18" t="s">
        <v>123</v>
      </c>
      <c r="D29" s="15">
        <v>8240.94</v>
      </c>
    </row>
    <row r="30" spans="1:5" s="1" customFormat="1" ht="12.95" customHeight="1" x14ac:dyDescent="0.2">
      <c r="A30" s="10" t="s">
        <v>89</v>
      </c>
      <c r="B30" s="18"/>
      <c r="C30" s="12" t="s">
        <v>124</v>
      </c>
      <c r="D30" s="11">
        <v>2725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4917</v>
      </c>
    </row>
    <row r="32" spans="1:5" s="1" customFormat="1" ht="12.95" customHeight="1" x14ac:dyDescent="0.2">
      <c r="A32" s="10" t="s">
        <v>75</v>
      </c>
      <c r="B32" s="12"/>
      <c r="C32" s="12" t="s">
        <v>116</v>
      </c>
      <c r="D32" s="11">
        <v>46033.04</v>
      </c>
    </row>
    <row r="33" spans="1:4" s="1" customFormat="1" ht="12.95" customHeight="1" x14ac:dyDescent="0.2">
      <c r="A33" s="10" t="s">
        <v>78</v>
      </c>
      <c r="B33" s="12"/>
      <c r="C33" s="18" t="s">
        <v>117</v>
      </c>
      <c r="D33" s="11">
        <v>12233</v>
      </c>
    </row>
    <row r="34" spans="1:4" s="1" customFormat="1" ht="12.95" customHeight="1" x14ac:dyDescent="0.2">
      <c r="A34" s="10" t="s">
        <v>80</v>
      </c>
      <c r="B34" s="12"/>
      <c r="C34" s="18" t="s">
        <v>118</v>
      </c>
      <c r="D34" s="11">
        <f>1322.47+12000</f>
        <v>13322.47</v>
      </c>
    </row>
    <row r="35" spans="1:4" s="1" customFormat="1" ht="12.95" customHeight="1" x14ac:dyDescent="0.2">
      <c r="A35" s="10" t="s">
        <v>81</v>
      </c>
      <c r="B35" s="12"/>
      <c r="C35" s="18" t="s">
        <v>107</v>
      </c>
      <c r="D35" s="11">
        <v>24945.34</v>
      </c>
    </row>
    <row r="36" spans="1:4" s="1" customFormat="1" ht="12.95" customHeight="1" x14ac:dyDescent="0.2">
      <c r="A36" s="10" t="s">
        <v>82</v>
      </c>
      <c r="B36" s="12"/>
      <c r="C36" s="18" t="s">
        <v>33</v>
      </c>
      <c r="D36" s="11">
        <v>10891.79</v>
      </c>
    </row>
    <row r="37" spans="1:4" s="1" customFormat="1" ht="12.95" customHeight="1" x14ac:dyDescent="0.2">
      <c r="A37" s="10" t="s">
        <v>83</v>
      </c>
      <c r="B37" s="12"/>
      <c r="C37" s="12" t="s">
        <v>76</v>
      </c>
      <c r="D37" s="11">
        <f>D15*1.5%</f>
        <v>28631.506199999996</v>
      </c>
    </row>
    <row r="38" spans="1:4" s="1" customFormat="1" ht="12.95" customHeight="1" x14ac:dyDescent="0.2">
      <c r="A38" s="10" t="s">
        <v>84</v>
      </c>
      <c r="B38" s="12"/>
      <c r="C38" s="12" t="s">
        <v>37</v>
      </c>
      <c r="D38" s="11">
        <f>D12*8%</f>
        <v>159082.5992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-197169.28540000017</v>
      </c>
    </row>
    <row r="40" spans="1:4" s="1" customFormat="1" ht="12.95" customHeight="1" x14ac:dyDescent="0.2">
      <c r="A40" s="13" t="s">
        <v>40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109591.91</f>
        <v>109591.91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v>93422.53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16169.380000000005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94237.760750000016</v>
      </c>
    </row>
    <row r="46" spans="1:4" s="1" customFormat="1" ht="12.95" customHeight="1" x14ac:dyDescent="0.2">
      <c r="A46" s="10" t="s">
        <v>47</v>
      </c>
      <c r="B46" s="12"/>
      <c r="C46" s="12" t="s">
        <v>103</v>
      </c>
      <c r="D46" s="11">
        <v>84069.07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1401.3379499999999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8767.3528000000006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-815.230750000017</v>
      </c>
    </row>
    <row r="50" spans="1:4" s="1" customFormat="1" ht="12.95" customHeight="1" x14ac:dyDescent="0.2">
      <c r="A50" s="13" t="s">
        <v>51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4960.13</f>
        <v>4960.13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4193.6</f>
        <v>4193.6000000000004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766.52999999999975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28334.244399999996</v>
      </c>
    </row>
    <row r="56" spans="1:4" s="1" customFormat="1" ht="12.95" customHeight="1" x14ac:dyDescent="0.2">
      <c r="A56" s="10" t="s">
        <v>57</v>
      </c>
      <c r="B56" s="12"/>
      <c r="C56" s="12" t="s">
        <v>103</v>
      </c>
      <c r="D56" s="11">
        <v>27874.53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62.904000000000003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396.81040000000002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-24140.644399999997</v>
      </c>
    </row>
    <row r="60" spans="1:4" s="1" customFormat="1" ht="12.95" customHeight="1" x14ac:dyDescent="0.2">
      <c r="A60" s="13" t="s">
        <v>60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2271.58</f>
        <v>2271.58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1822.05</f>
        <v>1822.05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449.53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1085.7471499999999</v>
      </c>
    </row>
    <row r="66" spans="1:4" s="1" customFormat="1" ht="12.95" customHeight="1" x14ac:dyDescent="0.2">
      <c r="A66" s="10" t="s">
        <v>72</v>
      </c>
      <c r="B66" s="12"/>
      <c r="C66" s="12" t="s">
        <v>103</v>
      </c>
      <c r="D66" s="11">
        <v>876.69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27.330749999999998</v>
      </c>
    </row>
    <row r="68" spans="1:4" s="1" customFormat="1" ht="12.95" customHeight="1" x14ac:dyDescent="0.2">
      <c r="A68" s="10" t="s">
        <v>87</v>
      </c>
      <c r="B68" s="12"/>
      <c r="C68" s="12" t="s">
        <v>37</v>
      </c>
      <c r="D68" s="11">
        <f>D62*8%</f>
        <v>181.72639999999998</v>
      </c>
    </row>
    <row r="69" spans="1:4" s="1" customFormat="1" ht="12.95" customHeight="1" x14ac:dyDescent="0.2">
      <c r="A69" s="10" t="s">
        <v>90</v>
      </c>
      <c r="B69" s="12" t="s">
        <v>39</v>
      </c>
      <c r="C69" s="12"/>
      <c r="D69" s="11">
        <f>D63-D65</f>
        <v>736.30285000000003</v>
      </c>
    </row>
    <row r="70" spans="1:4" s="1" customFormat="1" ht="12.95" customHeight="1" x14ac:dyDescent="0.2">
      <c r="A70" s="13" t="s">
        <v>91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85</v>
      </c>
      <c r="C71" s="14"/>
      <c r="D71" s="15">
        <f>'[1]2016'!$D$85</f>
        <v>111887.33090000018</v>
      </c>
    </row>
    <row r="72" spans="1:4" s="1" customFormat="1" ht="12.95" customHeight="1" x14ac:dyDescent="0.2">
      <c r="A72" s="10" t="s">
        <v>93</v>
      </c>
      <c r="B72" s="12" t="s">
        <v>62</v>
      </c>
      <c r="C72" s="12"/>
      <c r="D72" s="11">
        <f>D9+D41+D51+D61</f>
        <v>235818.80999999994</v>
      </c>
    </row>
    <row r="73" spans="1:4" s="1" customFormat="1" ht="12.95" customHeight="1" x14ac:dyDescent="0.2">
      <c r="A73" s="10" t="s">
        <v>94</v>
      </c>
      <c r="B73" s="12" t="s">
        <v>63</v>
      </c>
      <c r="C73" s="12"/>
      <c r="D73" s="11">
        <f>D12+D42+D52+D62</f>
        <v>2105356.11</v>
      </c>
    </row>
    <row r="74" spans="1:4" s="1" customFormat="1" ht="12.95" customHeight="1" x14ac:dyDescent="0.2">
      <c r="A74" s="10" t="s">
        <v>95</v>
      </c>
      <c r="B74" s="12" t="s">
        <v>64</v>
      </c>
      <c r="C74" s="12"/>
      <c r="D74" s="11">
        <f>D15+D43+D53+D63</f>
        <v>2008205.26</v>
      </c>
    </row>
    <row r="75" spans="1:4" s="1" customFormat="1" ht="12.95" customHeight="1" x14ac:dyDescent="0.2">
      <c r="A75" s="10" t="s">
        <v>96</v>
      </c>
      <c r="B75" s="12" t="s">
        <v>65</v>
      </c>
      <c r="C75" s="12"/>
      <c r="D75" s="11">
        <f>D72+D73-D74</f>
        <v>332969.65999999992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2229594.1177000003</v>
      </c>
    </row>
    <row r="77" spans="1:4" s="1" customFormat="1" ht="12.95" customHeight="1" x14ac:dyDescent="0.2">
      <c r="A77" s="10" t="s">
        <v>98</v>
      </c>
      <c r="B77" s="12" t="s">
        <v>66</v>
      </c>
      <c r="C77" s="12"/>
      <c r="D77" s="11">
        <f>D74-D76</f>
        <v>-221388.85770000028</v>
      </c>
    </row>
    <row r="78" spans="1:4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-109501.52680000011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H9" sqref="H9"/>
    </sheetView>
  </sheetViews>
  <sheetFormatPr defaultRowHeight="15" x14ac:dyDescent="0.25"/>
  <cols>
    <col min="1" max="1" width="53.140625" customWidth="1"/>
    <col min="2" max="2" width="19.7109375" customWidth="1"/>
  </cols>
  <sheetData>
    <row r="1" spans="1:2" ht="15.75" x14ac:dyDescent="0.25">
      <c r="A1" s="23" t="s">
        <v>125</v>
      </c>
    </row>
    <row r="3" spans="1:2" ht="15.75" x14ac:dyDescent="0.25">
      <c r="A3" s="24" t="s">
        <v>126</v>
      </c>
      <c r="B3" s="25" t="s">
        <v>127</v>
      </c>
    </row>
    <row r="4" spans="1:2" ht="15.75" x14ac:dyDescent="0.25">
      <c r="A4" s="26" t="s">
        <v>143</v>
      </c>
      <c r="B4" s="25">
        <v>43520</v>
      </c>
    </row>
    <row r="5" spans="1:2" ht="15.75" x14ac:dyDescent="0.25">
      <c r="A5" s="26" t="s">
        <v>128</v>
      </c>
      <c r="B5" s="27">
        <v>2971.36</v>
      </c>
    </row>
    <row r="6" spans="1:2" ht="15.75" x14ac:dyDescent="0.25">
      <c r="A6" s="26" t="s">
        <v>129</v>
      </c>
      <c r="B6" s="25">
        <v>157.4</v>
      </c>
    </row>
    <row r="7" spans="1:2" ht="15.75" x14ac:dyDescent="0.25">
      <c r="A7" s="26" t="s">
        <v>130</v>
      </c>
      <c r="B7" s="25">
        <v>2499.7600000000002</v>
      </c>
    </row>
    <row r="8" spans="1:2" ht="15.75" x14ac:dyDescent="0.25">
      <c r="A8" s="26" t="s">
        <v>131</v>
      </c>
      <c r="B8" s="25">
        <v>173.24</v>
      </c>
    </row>
    <row r="9" spans="1:2" ht="15.75" x14ac:dyDescent="0.25">
      <c r="A9" s="26" t="s">
        <v>132</v>
      </c>
      <c r="B9" s="25">
        <v>177.1</v>
      </c>
    </row>
    <row r="10" spans="1:2" ht="15.75" x14ac:dyDescent="0.25">
      <c r="A10" s="26" t="s">
        <v>133</v>
      </c>
      <c r="B10" s="25">
        <v>1071.93</v>
      </c>
    </row>
    <row r="11" spans="1:2" ht="15.75" x14ac:dyDescent="0.25">
      <c r="A11" s="28" t="s">
        <v>134</v>
      </c>
      <c r="B11" s="29">
        <v>173648.41</v>
      </c>
    </row>
    <row r="12" spans="1:2" ht="15.75" x14ac:dyDescent="0.25">
      <c r="A12" s="30" t="s">
        <v>135</v>
      </c>
      <c r="B12" s="29">
        <v>1285.8900000000001</v>
      </c>
    </row>
    <row r="13" spans="1:2" ht="15.75" x14ac:dyDescent="0.25">
      <c r="A13" s="31" t="s">
        <v>144</v>
      </c>
      <c r="B13" s="29">
        <v>9661</v>
      </c>
    </row>
    <row r="14" spans="1:2" ht="15.75" x14ac:dyDescent="0.25">
      <c r="A14" s="28" t="s">
        <v>136</v>
      </c>
      <c r="B14" s="29">
        <v>12641.41</v>
      </c>
    </row>
    <row r="15" spans="1:2" ht="31.5" x14ac:dyDescent="0.25">
      <c r="A15" s="28" t="s">
        <v>137</v>
      </c>
      <c r="B15" s="29">
        <v>35451.61</v>
      </c>
    </row>
    <row r="16" spans="1:2" ht="15.75" x14ac:dyDescent="0.25">
      <c r="A16" s="28" t="s">
        <v>138</v>
      </c>
      <c r="B16" s="27">
        <v>15778</v>
      </c>
    </row>
    <row r="17" spans="1:2" ht="15.75" x14ac:dyDescent="0.25">
      <c r="A17" s="28" t="s">
        <v>146</v>
      </c>
      <c r="B17" s="27">
        <v>6768.13</v>
      </c>
    </row>
    <row r="18" spans="1:2" ht="15.75" x14ac:dyDescent="0.25">
      <c r="A18" s="32" t="s">
        <v>145</v>
      </c>
      <c r="B18" s="27">
        <v>6478.99</v>
      </c>
    </row>
    <row r="19" spans="1:2" ht="15.75" x14ac:dyDescent="0.25">
      <c r="A19" s="28" t="s">
        <v>139</v>
      </c>
      <c r="B19" s="27">
        <v>160.86000000000001</v>
      </c>
    </row>
    <row r="20" spans="1:2" ht="31.5" x14ac:dyDescent="0.25">
      <c r="A20" s="32" t="s">
        <v>140</v>
      </c>
      <c r="B20" s="27">
        <v>4675.47</v>
      </c>
    </row>
    <row r="21" spans="1:2" ht="15.75" x14ac:dyDescent="0.25">
      <c r="A21" s="32" t="s">
        <v>141</v>
      </c>
      <c r="B21" s="27">
        <v>728.12</v>
      </c>
    </row>
    <row r="22" spans="1:2" ht="15.75" x14ac:dyDescent="0.25">
      <c r="A22" s="26" t="s">
        <v>142</v>
      </c>
      <c r="B22" s="25">
        <f>SUM(B4:B21)</f>
        <v>317848.68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2018-03-28T09:24:17Z</dcterms:modified>
</cp:coreProperties>
</file>