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3" i="15" l="1"/>
  <c r="D22" i="15"/>
  <c r="B25" i="16"/>
  <c r="D30" i="15"/>
  <c r="D63" i="15"/>
  <c r="D62" i="15"/>
  <c r="D53" i="15"/>
  <c r="D52" i="15"/>
  <c r="D43" i="15"/>
  <c r="D42" i="15"/>
  <c r="D16" i="15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<sst xmlns="http://schemas.openxmlformats.org/spreadsheetml/2006/main" count="180" uniqueCount="153">
  <si>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</si>
  <si>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</si>
  <si>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</si>
  <si>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</si>
  <si>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</si>
  <si>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</si>
  <si>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</si>
  <si>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</si>
  <si>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</si>
  <si>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</si>
  <si>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</si>
  <si>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</si>
  <si>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</si>
  <si>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</si>
  <si>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</si>
  <si>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</si>
  <si>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</si>
  <si>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</si>
  <si>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</si>
  <si>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</si>
  <si>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</si>
  <si>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</si>
  <si>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</si>
  <si>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</si>
  <si>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</si>
  <si>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</si>
  <si>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</si>
  <si>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</si>
  <si>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</si>
  <si>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</si>
  <si>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</si>
  <si>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</si>
  <si>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</si>
  <si>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</si>
  <si>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</si>
  <si>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</si>
  <si>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</si>
  <si>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</si>
  <si>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</si>
  <si>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</si>
  <si>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</si>
  <si>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</si>
  <si>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</si>
  <si>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</si>
  <si>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</si>
  <si>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</si>
  <si>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</si>
  <si>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</si>
  <si>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</si>
  <si>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</si>
  <si>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</si>
  <si>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</si>
  <si>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</si>
  <si>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</si>
  <si>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</si>
  <si>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</si>
  <si>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</si>
  <si>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</si>
  <si>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</si>
  <si>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</si>
  <si>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</si>
  <si>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</si>
  <si>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</si>
  <si>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</si>
  <si>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</si>
  <si>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</si>
  <si>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</si>
  <si>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</si>
  <si>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</si>
  <si>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</si>
  <si>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</si>
  <si>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</si>
  <si>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</si>
  <si>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</si>
  <si>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</si>
  <si>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</si>
  <si>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</si>
  <si>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</si>
  <si>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</si>
  <si>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</si>
  <si>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</si>
  <si>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</si>
  <si>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</si>
  <si>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</si>
  <si>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</si>
  <si>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</si>
  <si>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</si>
  <si>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</si>
  <si>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</si>
  <si>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</si>
  <si>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</si>
  <si>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</si>
  <si>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</si>
  <si>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</si>
  <si>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</si>
  <si>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</si>
  <si>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</si>
  <si>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</si>
  <si>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</si>
  <si>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</si>
  <si>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</si>
  <si>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</si>
  <si>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</si>
  <si>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</si>
  <si>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</si>
  <si>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</si>
  <si>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</si>
  <si>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</si>
  <si>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</si>
  <si>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ул. Октябрьская,17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</si>
  <si>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</si>
  <si>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</si>
  <si>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</si>
  <si>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</si>
  <si>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</si>
  <si>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</si>
  <si>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</si>
  <si>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</si>
  <si>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</si>
  <si>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</si>
  <si>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</si>
  <si>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Уборка и вывоз мусора на субботнике</t>
  </si>
  <si>
    <t>Наименование работ</t>
  </si>
  <si>
    <t>Октябрьская,17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</si>
  <si>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</si>
  <si>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</si>
  <si>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</si>
  <si>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</si>
  <si>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</si>
  <si>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</si>
  <si>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</si>
  <si>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</si>
  <si>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дверей</t>
  </si>
  <si>
    <t>Смена стекол на штапиках</t>
  </si>
  <si>
    <t>Отопление:</t>
  </si>
  <si>
    <t>Перегруппировка секций радиатора на системе отопления</t>
  </si>
  <si>
    <t>Холодное и горячее водоснабжение:</t>
  </si>
  <si>
    <t>Демонтаж/монтаж приборов учета воды</t>
  </si>
  <si>
    <t xml:space="preserve">Ремонт бойлера </t>
  </si>
  <si>
    <t>Ремонт стояка горячего водоснабжения</t>
  </si>
  <si>
    <t>Замена вводной задвижки Ф 150 мм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</si>
  <si>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</si>
  <si>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</si>
  <si>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>Смена кранов двойной регулировки диаметром прохода 15 мм</t>
  </si>
  <si>
    <t>Благоустройство:</t>
  </si>
  <si>
    <t>Окраска  металлических ограждений</t>
  </si>
  <si>
    <t>Окраска скамьи со спинкой</t>
  </si>
  <si>
    <t>Окраска урн (МАФ)</t>
  </si>
  <si>
    <t>Окраска качели (МАФ)</t>
  </si>
  <si>
    <t>Окраска турника(МАФ)</t>
  </si>
  <si>
    <t>Окраска бойлера</t>
  </si>
  <si>
    <t>Установка урн</t>
  </si>
  <si>
    <t>Услуги курьера по доставке писем и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</si>
</sst>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4;&#1082;&#1090;&#1103;&#1073;&#1088;&#1100;&#1089;&#1082;&#1072;&#1103;,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142157.70999999996</v>
          </cell>
        </row>
        <row r="20">
          <cell r="D20">
            <v>0</v>
          </cell>
        </row>
        <row r="44">
          <cell r="D44">
            <v>1412.1399999999994</v>
          </cell>
        </row>
        <row r="54">
          <cell r="D54">
            <v>241.99</v>
          </cell>
        </row>
        <row r="64">
          <cell r="D64">
            <v>161.23000000000008</v>
          </cell>
        </row>
        <row r="78">
          <cell r="D78">
            <v>-127931.97704999999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250">
          <cell r="F250">
            <v>492718.06</v>
          </cell>
          <cell r="J250">
            <v>423899.62</v>
          </cell>
        </row>
        <row r="254">
          <cell r="F254">
            <v>543.36</v>
          </cell>
          <cell r="J254">
            <v>472.17</v>
          </cell>
        </row>
        <row r="255">
          <cell r="F255">
            <v>815.16</v>
          </cell>
          <cell r="J255">
            <v>708.22</v>
          </cell>
        </row>
        <row r="256">
          <cell r="F256">
            <v>5026.2000000000007</v>
          </cell>
          <cell r="J256">
            <v>4248.8999999999996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9" workbookViewId="0">
      <selection activeCell="D74" sqref="D74"/>
    </sheetView>
  </sheetViews>
  <sheetFormatPr defaultRowHeight="12.95" customHeight="1" x14ac:dyDescent="0.25"/>
  <cols>
    <col min="1" max="2" width="7.140625" style="1" customWidth="1"/>
    <col min="3" max="3" width="63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109</v>
      </c>
    </row>
    <row r="7" spans="1:11" ht="12.95" customHeight="1" x14ac:dyDescent="0.25">
      <c r="A7" s="6" t="s">
        <v>3</v>
      </c>
      <c r="B7" s="35" t="s">
        <v>4</v>
      </c>
      <c r="C7" s="35"/>
      <c r="D7" s="7" t="s">
        <v>5</v>
      </c>
    </row>
    <row r="8" spans="1:11" ht="12.95" customHeight="1" x14ac:dyDescent="0.25">
      <c r="A8" s="8" t="s">
        <v>6</v>
      </c>
      <c r="B8" s="36" t="s">
        <v>110</v>
      </c>
      <c r="C8" s="36"/>
      <c r="D8" s="9"/>
    </row>
    <row r="9" spans="1:11" ht="12.95" customHeight="1" x14ac:dyDescent="0.25">
      <c r="A9" s="10" t="s">
        <v>7</v>
      </c>
      <c r="B9" s="37" t="s">
        <v>8</v>
      </c>
      <c r="C9" s="37"/>
      <c r="D9" s="11">
        <f>SUM(D10:D11)</f>
        <v>142157.70999999996</v>
      </c>
    </row>
    <row r="10" spans="1:11" ht="12.95" customHeight="1" x14ac:dyDescent="0.25">
      <c r="A10" s="10" t="s">
        <v>9</v>
      </c>
      <c r="B10" s="12"/>
      <c r="C10" s="19" t="s">
        <v>111</v>
      </c>
      <c r="D10" s="11">
        <f>'[1]2018'!$D$19</f>
        <v>142157.70999999996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'[1]2018'!$D$20</f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492718.06</v>
      </c>
      <c r="K12" s="16"/>
    </row>
    <row r="13" spans="1:11" ht="12.95" customHeight="1" x14ac:dyDescent="0.25">
      <c r="A13" s="10" t="s">
        <v>13</v>
      </c>
      <c r="B13" s="19"/>
      <c r="C13" s="19" t="s">
        <v>112</v>
      </c>
      <c r="D13" s="11">
        <f>'[2]2019'!$F$250</f>
        <v>492718.06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423899.62</v>
      </c>
    </row>
    <row r="16" spans="1:11" ht="12.95" customHeight="1" x14ac:dyDescent="0.25">
      <c r="A16" s="10" t="s">
        <v>17</v>
      </c>
      <c r="B16" s="19"/>
      <c r="C16" s="19" t="s">
        <v>113</v>
      </c>
      <c r="D16" s="11">
        <f>'[2]2019'!$J$250</f>
        <v>423899.62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v>0</v>
      </c>
    </row>
    <row r="18" spans="1:5" ht="12.95" customHeight="1" x14ac:dyDescent="0.25">
      <c r="A18" s="10" t="s">
        <v>19</v>
      </c>
      <c r="B18" s="37" t="s">
        <v>20</v>
      </c>
      <c r="C18" s="37"/>
      <c r="D18" s="11">
        <f>SUM(D19:D20)</f>
        <v>210976.15000000002</v>
      </c>
    </row>
    <row r="19" spans="1:5" ht="12.95" customHeight="1" x14ac:dyDescent="0.25">
      <c r="A19" s="10" t="s">
        <v>21</v>
      </c>
      <c r="B19" s="19"/>
      <c r="C19" s="19" t="s">
        <v>114</v>
      </c>
      <c r="D19" s="11">
        <f>D10+D13-D16</f>
        <v>210976.15000000002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474822.09909999999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f>'Текущий рем.'!B25</f>
        <v>53909.440000000002</v>
      </c>
    </row>
    <row r="23" spans="1:5" ht="12.95" customHeight="1" x14ac:dyDescent="0.25">
      <c r="A23" s="10" t="s">
        <v>27</v>
      </c>
      <c r="B23" s="18"/>
      <c r="C23" s="18" t="s">
        <v>90</v>
      </c>
      <c r="D23" s="11">
        <v>12000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154580.29</v>
      </c>
    </row>
    <row r="25" spans="1:5" ht="12.95" customHeight="1" x14ac:dyDescent="0.25">
      <c r="A25" s="10" t="s">
        <v>30</v>
      </c>
      <c r="B25" s="18"/>
      <c r="C25" s="1" t="s">
        <v>120</v>
      </c>
      <c r="D25" s="11">
        <v>16069.65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108305.31</v>
      </c>
    </row>
    <row r="27" spans="1:5" s="1" customFormat="1" ht="12.95" customHeight="1" x14ac:dyDescent="0.2">
      <c r="A27" s="10" t="s">
        <v>32</v>
      </c>
      <c r="B27" s="18"/>
      <c r="C27" s="18" t="s">
        <v>80</v>
      </c>
      <c r="D27" s="11">
        <v>21053.95</v>
      </c>
    </row>
    <row r="28" spans="1:5" s="1" customFormat="1" ht="12.95" customHeight="1" x14ac:dyDescent="0.2">
      <c r="A28" s="10" t="s">
        <v>34</v>
      </c>
      <c r="B28" s="18"/>
      <c r="C28" s="18" t="s">
        <v>102</v>
      </c>
      <c r="D28" s="11">
        <v>23736.1</v>
      </c>
    </row>
    <row r="29" spans="1:5" s="1" customFormat="1" ht="12.95" customHeight="1" x14ac:dyDescent="0.2">
      <c r="A29" s="10" t="s">
        <v>35</v>
      </c>
      <c r="B29" s="18"/>
      <c r="C29" s="18" t="s">
        <v>81</v>
      </c>
      <c r="D29" s="11">
        <v>2880</v>
      </c>
    </row>
    <row r="30" spans="1:5" s="1" customFormat="1" ht="12.95" customHeight="1" x14ac:dyDescent="0.2">
      <c r="A30" s="10" t="s">
        <v>91</v>
      </c>
      <c r="B30" s="18"/>
      <c r="C30" s="12" t="s">
        <v>79</v>
      </c>
      <c r="D30" s="11">
        <f>22895.8</f>
        <v>22895.8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1518</v>
      </c>
    </row>
    <row r="32" spans="1:5" s="1" customFormat="1" ht="12.95" customHeight="1" x14ac:dyDescent="0.2">
      <c r="A32" s="10" t="s">
        <v>75</v>
      </c>
      <c r="B32" s="12"/>
      <c r="C32" s="23" t="s">
        <v>152</v>
      </c>
      <c r="D32" s="11">
        <v>2568.96</v>
      </c>
    </row>
    <row r="33" spans="1:4" s="1" customFormat="1" ht="12.95" customHeight="1" x14ac:dyDescent="0.2">
      <c r="A33" s="10" t="s">
        <v>78</v>
      </c>
      <c r="B33" s="12"/>
      <c r="C33" s="18" t="s">
        <v>115</v>
      </c>
      <c r="D33" s="11">
        <f>600+2100</f>
        <v>2700</v>
      </c>
    </row>
    <row r="34" spans="1:4" s="1" customFormat="1" ht="12.95" customHeight="1" x14ac:dyDescent="0.2">
      <c r="A34" s="10" t="s">
        <v>82</v>
      </c>
      <c r="B34" s="12"/>
      <c r="C34" s="18" t="s">
        <v>121</v>
      </c>
      <c r="D34" s="11">
        <v>0</v>
      </c>
    </row>
    <row r="35" spans="1:4" s="1" customFormat="1" ht="12.95" customHeight="1" x14ac:dyDescent="0.2">
      <c r="A35" s="10" t="s">
        <v>83</v>
      </c>
      <c r="B35" s="12"/>
      <c r="C35" s="18" t="s">
        <v>108</v>
      </c>
      <c r="D35" s="11">
        <v>6828.66</v>
      </c>
    </row>
    <row r="36" spans="1:4" s="1" customFormat="1" ht="12.95" customHeight="1" x14ac:dyDescent="0.2">
      <c r="A36" s="10" t="s">
        <v>84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85</v>
      </c>
      <c r="B37" s="12"/>
      <c r="C37" s="12" t="s">
        <v>76</v>
      </c>
      <c r="D37" s="11">
        <f>D15*1.5%</f>
        <v>6358.4942999999994</v>
      </c>
    </row>
    <row r="38" spans="1:4" s="1" customFormat="1" ht="12.95" customHeight="1" x14ac:dyDescent="0.2">
      <c r="A38" s="10" t="s">
        <v>86</v>
      </c>
      <c r="B38" s="12"/>
      <c r="C38" s="12" t="s">
        <v>37</v>
      </c>
      <c r="D38" s="11">
        <f>D12*8%</f>
        <v>39417.444799999997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-50922.479099999997</v>
      </c>
    </row>
    <row r="40" spans="1:4" s="1" customFormat="1" ht="12.95" customHeight="1" x14ac:dyDescent="0.2">
      <c r="A40" s="13" t="s">
        <v>40</v>
      </c>
      <c r="B40" s="8" t="s">
        <v>104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f>'[1]2018'!$D$44</f>
        <v>1412.1399999999994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'[2]2019'!$F$256</f>
        <v>5026.2000000000007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'[2]2019'!$J$256</f>
        <v>4248.8999999999996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2189.4400000000005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31907.729500000001</v>
      </c>
    </row>
    <row r="46" spans="1:4" s="1" customFormat="1" ht="12.95" customHeight="1" x14ac:dyDescent="0.2">
      <c r="A46" s="10" t="s">
        <v>47</v>
      </c>
      <c r="B46" s="12"/>
      <c r="C46" s="12" t="s">
        <v>105</v>
      </c>
      <c r="D46" s="11">
        <v>31441.9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63.733499999999992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402.09600000000006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-27658.8295</v>
      </c>
    </row>
    <row r="50" spans="1:4" s="1" customFormat="1" ht="12.95" customHeight="1" x14ac:dyDescent="0.2">
      <c r="A50" s="13" t="s">
        <v>51</v>
      </c>
      <c r="B50" s="8" t="s">
        <v>106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f>'[1]2018'!$D$54</f>
        <v>241.99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'[2]2019'!$F$255</f>
        <v>815.16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'[2]2019'!$J$255</f>
        <v>708.22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348.93000000000006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1314.6560999999999</v>
      </c>
    </row>
    <row r="56" spans="1:4" s="1" customFormat="1" ht="12.95" customHeight="1" x14ac:dyDescent="0.2">
      <c r="A56" s="10" t="s">
        <v>57</v>
      </c>
      <c r="B56" s="12"/>
      <c r="C56" s="12" t="s">
        <v>105</v>
      </c>
      <c r="D56" s="11">
        <v>1238.82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10.6233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65.212800000000001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-606.4360999999999</v>
      </c>
    </row>
    <row r="60" spans="1:4" s="1" customFormat="1" ht="12.95" customHeight="1" x14ac:dyDescent="0.2">
      <c r="A60" s="13" t="s">
        <v>60</v>
      </c>
      <c r="B60" s="8" t="s">
        <v>107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f>'[1]2018'!$D$64</f>
        <v>161.23000000000008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'[2]2019'!$F$254</f>
        <v>543.36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'[2]2019'!$J$254</f>
        <v>472.17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232.42000000000013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50.551349999999999</v>
      </c>
    </row>
    <row r="66" spans="1:4" s="1" customFormat="1" ht="12.95" customHeight="1" x14ac:dyDescent="0.2">
      <c r="A66" s="10" t="s">
        <v>72</v>
      </c>
      <c r="B66" s="12"/>
      <c r="C66" s="12" t="s">
        <v>105</v>
      </c>
      <c r="D66" s="11">
        <v>0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7.0825500000000003</v>
      </c>
    </row>
    <row r="68" spans="1:4" s="1" customFormat="1" ht="12.95" customHeight="1" x14ac:dyDescent="0.2">
      <c r="A68" s="10" t="s">
        <v>89</v>
      </c>
      <c r="B68" s="12"/>
      <c r="C68" s="12" t="s">
        <v>37</v>
      </c>
      <c r="D68" s="11">
        <f>D62*8%</f>
        <v>43.468800000000002</v>
      </c>
    </row>
    <row r="69" spans="1:4" s="1" customFormat="1" ht="12.95" customHeight="1" x14ac:dyDescent="0.2">
      <c r="A69" s="10" t="s">
        <v>92</v>
      </c>
      <c r="B69" s="12" t="s">
        <v>39</v>
      </c>
      <c r="C69" s="12"/>
      <c r="D69" s="11">
        <f>D63-D65</f>
        <v>421.61865</v>
      </c>
    </row>
    <row r="70" spans="1:4" s="1" customFormat="1" ht="12.95" customHeight="1" x14ac:dyDescent="0.2">
      <c r="A70" s="13" t="s">
        <v>93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94</v>
      </c>
      <c r="B71" s="14" t="s">
        <v>87</v>
      </c>
      <c r="C71" s="14"/>
      <c r="D71" s="15">
        <f>'[1]2018'!$D$78</f>
        <v>-127931.97704999999</v>
      </c>
    </row>
    <row r="72" spans="1:4" s="1" customFormat="1" ht="12.95" customHeight="1" x14ac:dyDescent="0.2">
      <c r="A72" s="10" t="s">
        <v>95</v>
      </c>
      <c r="B72" s="12" t="s">
        <v>62</v>
      </c>
      <c r="C72" s="12"/>
      <c r="D72" s="11">
        <f>D9+D41+D51+D61</f>
        <v>143973.06999999998</v>
      </c>
    </row>
    <row r="73" spans="1:4" s="1" customFormat="1" ht="12.95" customHeight="1" x14ac:dyDescent="0.2">
      <c r="A73" s="10" t="s">
        <v>96</v>
      </c>
      <c r="B73" s="12" t="s">
        <v>63</v>
      </c>
      <c r="C73" s="12"/>
      <c r="D73" s="11">
        <f>D12+D42+D52+D62</f>
        <v>499102.77999999997</v>
      </c>
    </row>
    <row r="74" spans="1:4" s="1" customFormat="1" ht="12.95" customHeight="1" x14ac:dyDescent="0.2">
      <c r="A74" s="10" t="s">
        <v>97</v>
      </c>
      <c r="B74" s="12" t="s">
        <v>64</v>
      </c>
      <c r="C74" s="12"/>
      <c r="D74" s="11">
        <f>D15+D43+D53+D63</f>
        <v>429328.91</v>
      </c>
    </row>
    <row r="75" spans="1:4" s="1" customFormat="1" ht="12.95" customHeight="1" x14ac:dyDescent="0.2">
      <c r="A75" s="10" t="s">
        <v>98</v>
      </c>
      <c r="B75" s="12" t="s">
        <v>65</v>
      </c>
      <c r="C75" s="12"/>
      <c r="D75" s="11">
        <f>D72+D73-D74</f>
        <v>213746.94</v>
      </c>
    </row>
    <row r="76" spans="1:4" s="1" customFormat="1" ht="12.95" customHeight="1" x14ac:dyDescent="0.2">
      <c r="A76" s="10" t="s">
        <v>99</v>
      </c>
      <c r="B76" s="12" t="s">
        <v>24</v>
      </c>
      <c r="C76" s="12"/>
      <c r="D76" s="11">
        <f>D21+D45+D55+D65</f>
        <v>508095.03605000005</v>
      </c>
    </row>
    <row r="77" spans="1:4" s="1" customFormat="1" ht="12.95" customHeight="1" x14ac:dyDescent="0.2">
      <c r="A77" s="10" t="s">
        <v>100</v>
      </c>
      <c r="B77" s="12" t="s">
        <v>66</v>
      </c>
      <c r="C77" s="12"/>
      <c r="D77" s="11">
        <f>D74-D76</f>
        <v>-78766.126050000079</v>
      </c>
    </row>
    <row r="78" spans="1:4" s="1" customFormat="1" ht="12.95" customHeight="1" x14ac:dyDescent="0.2">
      <c r="A78" s="10" t="s">
        <v>101</v>
      </c>
      <c r="B78" s="12" t="s">
        <v>88</v>
      </c>
      <c r="C78" s="12"/>
      <c r="D78" s="11">
        <f>D71+D74-D76</f>
        <v>-206698.10310000007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130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E29" sqref="E29"/>
    </sheetView>
  </sheetViews>
  <sheetFormatPr defaultRowHeight="15" x14ac:dyDescent="0.25"/>
  <cols>
    <col min="1" max="1" width="37.85546875" customWidth="1"/>
    <col min="2" max="2" width="32.8554687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122</v>
      </c>
      <c r="B3" s="22" t="s">
        <v>123</v>
      </c>
    </row>
    <row r="4" spans="1:2" x14ac:dyDescent="0.25">
      <c r="A4" s="24" t="s">
        <v>131</v>
      </c>
      <c r="B4" s="32"/>
    </row>
    <row r="5" spans="1:2" x14ac:dyDescent="0.25">
      <c r="A5" s="25" t="s">
        <v>132</v>
      </c>
      <c r="B5" s="33">
        <v>1700.45</v>
      </c>
    </row>
    <row r="6" spans="1:2" x14ac:dyDescent="0.25">
      <c r="A6" s="26" t="s">
        <v>133</v>
      </c>
      <c r="B6" s="33">
        <v>838.92</v>
      </c>
    </row>
    <row r="7" spans="1:2" x14ac:dyDescent="0.25">
      <c r="A7" s="27" t="s">
        <v>134</v>
      </c>
      <c r="B7" s="33"/>
    </row>
    <row r="8" spans="1:2" ht="22.5" x14ac:dyDescent="0.25">
      <c r="A8" s="26" t="s">
        <v>135</v>
      </c>
      <c r="B8" s="33">
        <v>5806.07</v>
      </c>
    </row>
    <row r="9" spans="1:2" x14ac:dyDescent="0.25">
      <c r="A9" s="28" t="s">
        <v>136</v>
      </c>
      <c r="B9" s="33"/>
    </row>
    <row r="10" spans="1:2" x14ac:dyDescent="0.25">
      <c r="A10" s="29" t="s">
        <v>137</v>
      </c>
      <c r="B10" s="33">
        <v>571.65</v>
      </c>
    </row>
    <row r="11" spans="1:2" x14ac:dyDescent="0.25">
      <c r="A11" s="30" t="s">
        <v>138</v>
      </c>
      <c r="B11" s="33">
        <v>9168.33</v>
      </c>
    </row>
    <row r="12" spans="1:2" x14ac:dyDescent="0.25">
      <c r="A12" s="26" t="s">
        <v>139</v>
      </c>
      <c r="B12" s="33">
        <v>3989.56</v>
      </c>
    </row>
    <row r="13" spans="1:2" x14ac:dyDescent="0.25">
      <c r="A13" s="26" t="s">
        <v>140</v>
      </c>
      <c r="B13" s="33">
        <v>3399.61</v>
      </c>
    </row>
    <row r="14" spans="1:2" ht="33.75" x14ac:dyDescent="0.25">
      <c r="A14" s="26" t="s">
        <v>141</v>
      </c>
      <c r="B14" s="33">
        <v>1999.66</v>
      </c>
    </row>
    <row r="15" spans="1:2" x14ac:dyDescent="0.25">
      <c r="A15" s="26" t="s">
        <v>142</v>
      </c>
      <c r="B15" s="33">
        <v>228.02</v>
      </c>
    </row>
    <row r="16" spans="1:2" ht="22.5" x14ac:dyDescent="0.25">
      <c r="A16" s="26" t="s">
        <v>143</v>
      </c>
      <c r="B16" s="33">
        <v>1029.7</v>
      </c>
    </row>
    <row r="17" spans="1:2" x14ac:dyDescent="0.25">
      <c r="A17" s="31" t="s">
        <v>144</v>
      </c>
      <c r="B17" s="34"/>
    </row>
    <row r="18" spans="1:2" x14ac:dyDescent="0.25">
      <c r="A18" s="26" t="s">
        <v>145</v>
      </c>
      <c r="B18" s="34">
        <v>10250.629999999999</v>
      </c>
    </row>
    <row r="19" spans="1:2" x14ac:dyDescent="0.25">
      <c r="A19" s="25" t="s">
        <v>146</v>
      </c>
      <c r="B19" s="34">
        <v>2356.4</v>
      </c>
    </row>
    <row r="20" spans="1:2" x14ac:dyDescent="0.25">
      <c r="A20" s="25" t="s">
        <v>147</v>
      </c>
      <c r="B20" s="34">
        <v>1055.69</v>
      </c>
    </row>
    <row r="21" spans="1:2" x14ac:dyDescent="0.25">
      <c r="A21" s="25" t="s">
        <v>148</v>
      </c>
      <c r="B21" s="34">
        <v>914.88</v>
      </c>
    </row>
    <row r="22" spans="1:2" x14ac:dyDescent="0.25">
      <c r="A22" s="25" t="s">
        <v>149</v>
      </c>
      <c r="B22" s="34">
        <v>444.55</v>
      </c>
    </row>
    <row r="23" spans="1:2" x14ac:dyDescent="0.25">
      <c r="A23" s="25" t="s">
        <v>150</v>
      </c>
      <c r="B23" s="34">
        <v>4100.25</v>
      </c>
    </row>
    <row r="24" spans="1:2" x14ac:dyDescent="0.25">
      <c r="A24" s="25" t="s">
        <v>151</v>
      </c>
      <c r="B24" s="33">
        <v>6055.07</v>
      </c>
    </row>
    <row r="25" spans="1:2" x14ac:dyDescent="0.25">
      <c r="A25" s="25" t="s">
        <v>124</v>
      </c>
      <c r="B25" s="33">
        <f>SUM(B5:B24)</f>
        <v>53909.440000000002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2020-03-26T10:04:13Z</dcterms:modified>
</cp:coreProperties>
</file>