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40" windowHeight="8955"/>
  </bookViews>
  <sheets>
    <sheet name="2017" sheetId="15" r:id="rId1"/>
    <sheet name="Текущий рем.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16" l="1"/>
  <c r="D34" i="15" l="1"/>
  <c r="D30" i="15"/>
  <c r="D16" i="15"/>
  <c r="D62" i="15" l="1"/>
  <c r="D52" i="15"/>
  <c r="D42" i="15"/>
  <c r="D14" i="15"/>
  <c r="D13" i="15"/>
  <c r="D71" i="15" l="1"/>
  <c r="D11" i="15"/>
  <c r="D10" i="15"/>
  <c r="D20" i="15" l="1"/>
  <c r="D19" i="15"/>
  <c r="D15" i="15"/>
  <c r="D12" i="15"/>
  <c r="D9" i="15"/>
  <c r="D18" i="15" l="1"/>
  <c r="D68" i="15"/>
  <c r="D67" i="15"/>
  <c r="D65" i="15" s="1"/>
  <c r="D69" i="15" s="1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75" i="15"/>
  <c r="D37" i="15"/>
  <c r="D55" i="15"/>
  <c r="D59" i="15" s="1"/>
  <c r="D38" i="15"/>
  <c r="D21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<sst xmlns="http://schemas.openxmlformats.org/spreadsheetml/2006/main" count="163" uniqueCount="136">
  <si>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</si>
  <si>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</si>
  <si>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</si>
  <si>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</si>
  <si>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</si>
  <si>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</si>
  <si>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</si>
  <si>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</si>
  <si>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</si>
  <si>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</si>
  <si>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</si>
  <si>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</si>
  <si>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</si>
  <si>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</si>
  <si>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</si>
  <si>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</si>
  <si>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</si>
  <si>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</si>
  <si>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</si>
  <si>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</si>
  <si>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</si>
  <si>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</si>
  <si>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</si>
  <si>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</si>
  <si>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</si>
  <si>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</si>
  <si>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</si>
  <si>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</si>
  <si>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</si>
  <si>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</si>
  <si>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</si>
  <si>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</si>
  <si>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</si>
  <si>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</si>
  <si>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</si>
  <si>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</si>
  <si>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</si>
  <si>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</si>
  <si>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</si>
  <si>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</si>
  <si>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</si>
  <si>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</si>
  <si>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</si>
  <si>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</si>
  <si>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</si>
  <si>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</si>
  <si>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</si>
  <si>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</si>
  <si>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</si>
  <si>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</si>
  <si>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</si>
  <si>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</si>
  <si>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</si>
  <si>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</si>
  <si>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</si>
  <si>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</si>
  <si>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</si>
  <si>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</si>
  <si>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</si>
  <si>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</si>
  <si>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</si>
  <si>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</si>
  <si>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</si>
  <si>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</si>
  <si>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</si>
  <si>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</si>
  <si>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</si>
  <si>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</si>
  <si>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</si>
  <si>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</si>
  <si>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</si>
  <si>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</si>
  <si>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</si>
  <si>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</si>
  <si>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</si>
  <si>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</si>
  <si>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</si>
  <si>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</si>
  <si>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</si>
  <si>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</si>
  <si>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</si>
  <si>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</si>
  <si>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</si>
  <si>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</si>
  <si>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</si>
  <si>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</si>
  <si>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</si>
  <si>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</si>
  <si>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</si>
  <si>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</si>
  <si>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</si>
  <si>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</si>
  <si>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</si>
  <si>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</si>
  <si>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</si>
  <si>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</si>
  <si>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</si>
  <si>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</si>
  <si>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</si>
  <si>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</si>
  <si>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</si>
  <si>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</si>
  <si>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</si>
  <si>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</si>
  <si>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</si>
  <si>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</si>
  <si>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</si>
  <si>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</si>
  <si>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</si>
  <si>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01 января 2017 года</t>
  </si>
  <si>
    <t>31 декабря 2017 года</t>
  </si>
  <si>
    <t>ул. Плановая,3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</si>
  <si>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</si>
  <si>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</si>
  <si>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</si>
  <si>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</si>
  <si>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</si>
  <si>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</si>
  <si>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</si>
  <si>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</si>
  <si>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</si>
  <si>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</si>
  <si>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</si>
  <si>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</si>
  <si>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Прочие расходы (Долг за отопление, ГВС,ХВС,эл.эн)</t>
  </si>
  <si>
    <t>Текущий ремонт, выполненный в 2017 году</t>
  </si>
  <si>
    <t>Наименование работ</t>
  </si>
  <si>
    <t>Плановая,3</t>
  </si>
  <si>
    <t>Замена светильника ЖКХ</t>
  </si>
  <si>
    <t>Замена светильника LED</t>
  </si>
  <si>
    <t>Замена светильника ДРЛ-250</t>
  </si>
  <si>
    <t>Итого</t>
  </si>
  <si>
    <t>Смена  труб канализации в кв.17</t>
  </si>
  <si>
    <t>Ремонт подъездов  (входные группы 1,2,3 п.)</t>
  </si>
  <si>
    <t>Смена пружины 1,2,3 п.</t>
  </si>
  <si>
    <t>Установка воздухоотводчиков на системе отопления и ГВС кв. 55,59,157,158,159,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</si>
</sst>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horizontal="right"/>
    </xf>
    <xf numFmtId="0" fontId="4" fillId="0" borderId="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55;&#1083;&#1072;&#1085;&#1086;&#1074;&#1072;&#1103;,3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4">
          <cell r="D24">
            <v>91931.360000000044</v>
          </cell>
        </row>
        <row r="25">
          <cell r="D25">
            <v>237339.19</v>
          </cell>
        </row>
        <row r="26">
          <cell r="D26">
            <v>0</v>
          </cell>
        </row>
        <row r="27">
          <cell r="D27">
            <v>1000</v>
          </cell>
        </row>
        <row r="51">
          <cell r="D51">
            <v>33159.23000000001</v>
          </cell>
        </row>
        <row r="61">
          <cell r="D61">
            <v>5859.7100000000009</v>
          </cell>
        </row>
        <row r="71">
          <cell r="D71">
            <v>100094.77000000002</v>
          </cell>
        </row>
        <row r="85">
          <cell r="D85">
            <v>-570480.4317999999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16" workbookViewId="0">
      <selection activeCell="D71" sqref="D71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109</v>
      </c>
    </row>
    <row r="4" spans="1:11" ht="12.95" customHeight="1" x14ac:dyDescent="0.25">
      <c r="A4" s="1" t="s">
        <v>1</v>
      </c>
      <c r="C4" s="1" t="s">
        <v>110</v>
      </c>
    </row>
    <row r="5" spans="1:11" ht="12.95" customHeight="1" x14ac:dyDescent="0.25">
      <c r="A5" s="1" t="s">
        <v>2</v>
      </c>
      <c r="C5" s="1" t="s">
        <v>111</v>
      </c>
    </row>
    <row r="7" spans="1:11" ht="12.95" customHeight="1" x14ac:dyDescent="0.25">
      <c r="A7" s="6" t="s">
        <v>3</v>
      </c>
      <c r="B7" s="20" t="s">
        <v>4</v>
      </c>
      <c r="C7" s="20"/>
      <c r="D7" s="7" t="s">
        <v>5</v>
      </c>
    </row>
    <row r="8" spans="1:11" ht="12.95" customHeight="1" x14ac:dyDescent="0.25">
      <c r="A8" s="8" t="s">
        <v>6</v>
      </c>
      <c r="B8" s="21" t="s">
        <v>112</v>
      </c>
      <c r="C8" s="21"/>
      <c r="D8" s="9"/>
    </row>
    <row r="9" spans="1:11" ht="12.95" customHeight="1" x14ac:dyDescent="0.25">
      <c r="A9" s="10" t="s">
        <v>7</v>
      </c>
      <c r="B9" s="22" t="s">
        <v>8</v>
      </c>
      <c r="C9" s="22"/>
      <c r="D9" s="11">
        <f>SUM(D10:D11)</f>
        <v>469384.26000000007</v>
      </c>
    </row>
    <row r="10" spans="1:11" ht="12.95" customHeight="1" x14ac:dyDescent="0.25">
      <c r="A10" s="10" t="s">
        <v>9</v>
      </c>
      <c r="B10" s="12"/>
      <c r="C10" s="19" t="s">
        <v>113</v>
      </c>
      <c r="D10" s="11">
        <f>'[1]2016'!$D$24+'[1]2016'!$D$25+'[1]2016'!$D$26+'[1]2016'!$D$51+'[1]2016'!$D$61+'[1]2016'!$D$71</f>
        <v>468384.26000000007</v>
      </c>
    </row>
    <row r="11" spans="1:11" ht="12.95" customHeight="1" x14ac:dyDescent="0.25">
      <c r="A11" s="10" t="s">
        <v>120</v>
      </c>
      <c r="B11" s="19"/>
      <c r="C11" s="19" t="s">
        <v>10</v>
      </c>
      <c r="D11" s="11">
        <f>'[1]2016'!$D$27</f>
        <v>1000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1416702.28</v>
      </c>
      <c r="K12" s="16"/>
    </row>
    <row r="13" spans="1:11" ht="12.95" customHeight="1" x14ac:dyDescent="0.25">
      <c r="A13" s="10" t="s">
        <v>13</v>
      </c>
      <c r="B13" s="19"/>
      <c r="C13" s="19" t="s">
        <v>114</v>
      </c>
      <c r="D13" s="11">
        <f>1158669.49+167054.02+10253.92+68724.85</f>
        <v>1404702.28</v>
      </c>
      <c r="K13" s="17"/>
    </row>
    <row r="14" spans="1:11" ht="12.95" customHeight="1" x14ac:dyDescent="0.25">
      <c r="A14" s="10" t="s">
        <v>121</v>
      </c>
      <c r="B14" s="19"/>
      <c r="C14" s="19" t="s">
        <v>14</v>
      </c>
      <c r="D14" s="11">
        <f>12000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1297873.6400000001</v>
      </c>
    </row>
    <row r="16" spans="1:11" ht="12.95" customHeight="1" x14ac:dyDescent="0.25">
      <c r="A16" s="10" t="s">
        <v>17</v>
      </c>
      <c r="B16" s="19"/>
      <c r="C16" s="19" t="s">
        <v>115</v>
      </c>
      <c r="D16" s="11">
        <f>1020653.24+177103.56+10821.48+78295.36</f>
        <v>1286873.6400000001</v>
      </c>
    </row>
    <row r="17" spans="1:5" ht="12.95" customHeight="1" x14ac:dyDescent="0.25">
      <c r="A17" s="10" t="s">
        <v>122</v>
      </c>
      <c r="B17" s="19"/>
      <c r="C17" s="19" t="s">
        <v>18</v>
      </c>
      <c r="D17" s="11">
        <v>11000</v>
      </c>
    </row>
    <row r="18" spans="1:5" ht="12.95" customHeight="1" x14ac:dyDescent="0.25">
      <c r="A18" s="10" t="s">
        <v>19</v>
      </c>
      <c r="B18" s="22" t="s">
        <v>20</v>
      </c>
      <c r="C18" s="22"/>
      <c r="D18" s="11">
        <f>SUM(D19:D20)</f>
        <v>588212.89999999991</v>
      </c>
    </row>
    <row r="19" spans="1:5" ht="12.95" customHeight="1" x14ac:dyDescent="0.25">
      <c r="A19" s="10" t="s">
        <v>21</v>
      </c>
      <c r="B19" s="19"/>
      <c r="C19" s="19" t="s">
        <v>116</v>
      </c>
      <c r="D19" s="11">
        <f>D10+D13-D16</f>
        <v>586212.89999999991</v>
      </c>
    </row>
    <row r="20" spans="1:5" ht="12.95" customHeight="1" x14ac:dyDescent="0.25">
      <c r="A20" s="10" t="s">
        <v>123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1823851.1869999999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v>34168.43</v>
      </c>
    </row>
    <row r="23" spans="1:5" ht="12.95" customHeight="1" x14ac:dyDescent="0.25">
      <c r="A23" s="10" t="s">
        <v>27</v>
      </c>
      <c r="B23" s="18"/>
      <c r="C23" s="18" t="s">
        <v>89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377282.97</v>
      </c>
    </row>
    <row r="25" spans="1:5" ht="12.95" customHeight="1" x14ac:dyDescent="0.25">
      <c r="A25" s="10" t="s">
        <v>30</v>
      </c>
      <c r="B25" s="18"/>
      <c r="C25" s="1" t="s">
        <v>107</v>
      </c>
      <c r="D25" s="11">
        <v>288330.64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276837</v>
      </c>
    </row>
    <row r="27" spans="1:5" s="1" customFormat="1" ht="12.95" customHeight="1" x14ac:dyDescent="0.2">
      <c r="A27" s="10" t="s">
        <v>32</v>
      </c>
      <c r="B27" s="18"/>
      <c r="C27" s="18" t="s">
        <v>79</v>
      </c>
      <c r="D27" s="11">
        <v>43372.83</v>
      </c>
    </row>
    <row r="28" spans="1:5" s="1" customFormat="1" ht="12.95" customHeight="1" x14ac:dyDescent="0.2">
      <c r="A28" s="10" t="s">
        <v>34</v>
      </c>
      <c r="B28" s="18"/>
      <c r="C28" s="18" t="s">
        <v>101</v>
      </c>
      <c r="D28" s="11">
        <v>33880.53</v>
      </c>
    </row>
    <row r="29" spans="1:5" s="1" customFormat="1" ht="12.95" customHeight="1" x14ac:dyDescent="0.2">
      <c r="A29" s="10" t="s">
        <v>35</v>
      </c>
      <c r="B29" s="18"/>
      <c r="C29" s="18" t="s">
        <v>80</v>
      </c>
      <c r="D29" s="11">
        <v>0</v>
      </c>
    </row>
    <row r="30" spans="1:5" s="1" customFormat="1" ht="12.95" customHeight="1" x14ac:dyDescent="0.2">
      <c r="A30" s="10" t="s">
        <v>90</v>
      </c>
      <c r="B30" s="18"/>
      <c r="C30" s="12" t="s">
        <v>124</v>
      </c>
      <c r="D30" s="11">
        <f>319072.78+64593.44+123549.04+1629.07</f>
        <v>508844.33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5247</v>
      </c>
    </row>
    <row r="32" spans="1:5" s="1" customFormat="1" ht="12.95" customHeight="1" x14ac:dyDescent="0.2">
      <c r="A32" s="10" t="s">
        <v>75</v>
      </c>
      <c r="B32" s="12"/>
      <c r="C32" s="12" t="s">
        <v>117</v>
      </c>
      <c r="D32" s="11">
        <v>67749</v>
      </c>
    </row>
    <row r="33" spans="1:4" s="1" customFormat="1" ht="12.95" customHeight="1" x14ac:dyDescent="0.2">
      <c r="A33" s="10" t="s">
        <v>78</v>
      </c>
      <c r="B33" s="12"/>
      <c r="C33" s="18" t="s">
        <v>118</v>
      </c>
      <c r="D33" s="11">
        <v>4275</v>
      </c>
    </row>
    <row r="34" spans="1:4" s="1" customFormat="1" ht="12.95" customHeight="1" x14ac:dyDescent="0.2">
      <c r="A34" s="10" t="s">
        <v>81</v>
      </c>
      <c r="B34" s="12"/>
      <c r="C34" s="18" t="s">
        <v>119</v>
      </c>
      <c r="D34" s="11">
        <f>1214.79+9000</f>
        <v>10214.790000000001</v>
      </c>
    </row>
    <row r="35" spans="1:4" s="1" customFormat="1" ht="12.95" customHeight="1" x14ac:dyDescent="0.2">
      <c r="A35" s="10" t="s">
        <v>82</v>
      </c>
      <c r="B35" s="12"/>
      <c r="C35" s="18" t="s">
        <v>108</v>
      </c>
      <c r="D35" s="11">
        <v>17311.189999999999</v>
      </c>
    </row>
    <row r="36" spans="1:4" s="1" customFormat="1" ht="12.95" customHeight="1" x14ac:dyDescent="0.2">
      <c r="A36" s="10" t="s">
        <v>83</v>
      </c>
      <c r="B36" s="12"/>
      <c r="C36" s="18" t="s">
        <v>33</v>
      </c>
      <c r="D36" s="11">
        <v>23533.19</v>
      </c>
    </row>
    <row r="37" spans="1:4" s="1" customFormat="1" ht="12.95" customHeight="1" x14ac:dyDescent="0.2">
      <c r="A37" s="10" t="s">
        <v>84</v>
      </c>
      <c r="B37" s="12"/>
      <c r="C37" s="12" t="s">
        <v>76</v>
      </c>
      <c r="D37" s="11">
        <f>D15*1.5%</f>
        <v>19468.104600000002</v>
      </c>
    </row>
    <row r="38" spans="1:4" s="1" customFormat="1" ht="12.95" customHeight="1" x14ac:dyDescent="0.2">
      <c r="A38" s="10" t="s">
        <v>85</v>
      </c>
      <c r="B38" s="12"/>
      <c r="C38" s="12" t="s">
        <v>37</v>
      </c>
      <c r="D38" s="11">
        <f>D12*8%</f>
        <v>113336.18240000001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-525977.54699999979</v>
      </c>
    </row>
    <row r="40" spans="1:4" s="1" customFormat="1" ht="12.95" customHeight="1" x14ac:dyDescent="0.2">
      <c r="A40" s="13" t="s">
        <v>40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101054.83</f>
        <v>101054.83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v>80921.850000000006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20132.979999999996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9298.2141499999998</v>
      </c>
    </row>
    <row r="46" spans="1:4" s="1" customFormat="1" ht="12.95" customHeight="1" x14ac:dyDescent="0.2">
      <c r="A46" s="10" t="s">
        <v>47</v>
      </c>
      <c r="B46" s="12"/>
      <c r="C46" s="12" t="s">
        <v>104</v>
      </c>
      <c r="D46" s="11">
        <v>0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1213.8277500000002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8084.3864000000003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71623.635850000006</v>
      </c>
    </row>
    <row r="50" spans="1:4" s="1" customFormat="1" ht="12.95" customHeight="1" x14ac:dyDescent="0.2">
      <c r="A50" s="13" t="s">
        <v>51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4113.69</f>
        <v>4113.6899999999996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v>3299.67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814.01999999999953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378.59024999999997</v>
      </c>
    </row>
    <row r="56" spans="1:4" s="1" customFormat="1" ht="12.95" customHeight="1" x14ac:dyDescent="0.2">
      <c r="A56" s="10" t="s">
        <v>57</v>
      </c>
      <c r="B56" s="12"/>
      <c r="C56" s="12" t="s">
        <v>104</v>
      </c>
      <c r="D56" s="11">
        <v>0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49.495049999999999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329.09519999999998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2921.0797499999999</v>
      </c>
    </row>
    <row r="60" spans="1:4" s="1" customFormat="1" ht="12.95" customHeight="1" x14ac:dyDescent="0.2">
      <c r="A60" s="13" t="s">
        <v>60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1594.44</f>
        <v>1594.44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v>1201.33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393.11000000000013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145.57515000000001</v>
      </c>
    </row>
    <row r="66" spans="1:4" s="1" customFormat="1" ht="12.95" customHeight="1" x14ac:dyDescent="0.2">
      <c r="A66" s="10" t="s">
        <v>72</v>
      </c>
      <c r="B66" s="12"/>
      <c r="C66" s="12" t="s">
        <v>104</v>
      </c>
      <c r="D66" s="11">
        <v>0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18.019949999999998</v>
      </c>
    </row>
    <row r="68" spans="1:4" s="1" customFormat="1" ht="12.95" customHeight="1" x14ac:dyDescent="0.2">
      <c r="A68" s="10" t="s">
        <v>88</v>
      </c>
      <c r="B68" s="12"/>
      <c r="C68" s="12" t="s">
        <v>37</v>
      </c>
      <c r="D68" s="11">
        <f>D62*8%</f>
        <v>127.55520000000001</v>
      </c>
    </row>
    <row r="69" spans="1:4" s="1" customFormat="1" ht="12.95" customHeight="1" x14ac:dyDescent="0.2">
      <c r="A69" s="10" t="s">
        <v>91</v>
      </c>
      <c r="B69" s="12" t="s">
        <v>39</v>
      </c>
      <c r="C69" s="12"/>
      <c r="D69" s="11">
        <f>D63-D65</f>
        <v>1055.7548499999998</v>
      </c>
    </row>
    <row r="70" spans="1:4" s="1" customFormat="1" ht="12.95" customHeight="1" x14ac:dyDescent="0.2">
      <c r="A70" s="13" t="s">
        <v>92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93</v>
      </c>
      <c r="B71" s="14" t="s">
        <v>86</v>
      </c>
      <c r="C71" s="14"/>
      <c r="D71" s="15">
        <f>'[1]2016'!$D$85</f>
        <v>-570480.4317999999</v>
      </c>
    </row>
    <row r="72" spans="1:4" s="1" customFormat="1" ht="12.95" customHeight="1" x14ac:dyDescent="0.2">
      <c r="A72" s="10" t="s">
        <v>94</v>
      </c>
      <c r="B72" s="12" t="s">
        <v>62</v>
      </c>
      <c r="C72" s="12"/>
      <c r="D72" s="11">
        <f>D9+D41+D51+D61</f>
        <v>469384.26000000007</v>
      </c>
    </row>
    <row r="73" spans="1:4" s="1" customFormat="1" ht="12.95" customHeight="1" x14ac:dyDescent="0.2">
      <c r="A73" s="10" t="s">
        <v>95</v>
      </c>
      <c r="B73" s="12" t="s">
        <v>63</v>
      </c>
      <c r="C73" s="12"/>
      <c r="D73" s="11">
        <f>D12+D42+D52+D62</f>
        <v>1523465.24</v>
      </c>
    </row>
    <row r="74" spans="1:4" s="1" customFormat="1" ht="12.95" customHeight="1" x14ac:dyDescent="0.2">
      <c r="A74" s="10" t="s">
        <v>96</v>
      </c>
      <c r="B74" s="12" t="s">
        <v>64</v>
      </c>
      <c r="C74" s="12"/>
      <c r="D74" s="11">
        <f>D15+D43+D53+D63</f>
        <v>1383296.4900000002</v>
      </c>
    </row>
    <row r="75" spans="1:4" s="1" customFormat="1" ht="12.95" customHeight="1" x14ac:dyDescent="0.2">
      <c r="A75" s="10" t="s">
        <v>97</v>
      </c>
      <c r="B75" s="12" t="s">
        <v>65</v>
      </c>
      <c r="C75" s="12"/>
      <c r="D75" s="11">
        <f>D72+D73-D74</f>
        <v>609553.00999999978</v>
      </c>
    </row>
    <row r="76" spans="1:4" s="1" customFormat="1" ht="12.95" customHeight="1" x14ac:dyDescent="0.2">
      <c r="A76" s="10" t="s">
        <v>98</v>
      </c>
      <c r="B76" s="12" t="s">
        <v>24</v>
      </c>
      <c r="C76" s="12"/>
      <c r="D76" s="11">
        <f>D21+D45+D55+D65</f>
        <v>1833673.5665499996</v>
      </c>
    </row>
    <row r="77" spans="1:4" s="1" customFormat="1" ht="12.95" customHeight="1" x14ac:dyDescent="0.2">
      <c r="A77" s="10" t="s">
        <v>99</v>
      </c>
      <c r="B77" s="12" t="s">
        <v>66</v>
      </c>
      <c r="C77" s="12"/>
      <c r="D77" s="11">
        <f>D74-D76</f>
        <v>-450377.07654999942</v>
      </c>
    </row>
    <row r="78" spans="1:4" s="1" customFormat="1" ht="12.95" customHeight="1" x14ac:dyDescent="0.2">
      <c r="A78" s="10" t="s">
        <v>100</v>
      </c>
      <c r="B78" s="12" t="s">
        <v>87</v>
      </c>
      <c r="C78" s="12"/>
      <c r="D78" s="11">
        <f>D71+D74-D76</f>
        <v>-1020857.5083499993</v>
      </c>
    </row>
    <row r="79" spans="1:4" s="1" customFormat="1" ht="12.95" customHeight="1" x14ac:dyDescent="0.2">
      <c r="A79" s="5"/>
      <c r="D79" s="4"/>
    </row>
    <row r="80" spans="1:4" s="1" customFormat="1" ht="12.95" customHeight="1" x14ac:dyDescent="0.2">
      <c r="A80" s="5"/>
      <c r="D80" s="4"/>
    </row>
    <row r="81" spans="1:4" s="1" customFormat="1" ht="12.95" customHeight="1" x14ac:dyDescent="0.2">
      <c r="A81" s="5"/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1" max="1" width="55.42578125" customWidth="1"/>
    <col min="2" max="2" width="24.28515625" customWidth="1"/>
  </cols>
  <sheetData>
    <row r="1" spans="1:2" ht="15.75" x14ac:dyDescent="0.25">
      <c r="A1" s="23" t="s">
        <v>125</v>
      </c>
    </row>
    <row r="3" spans="1:2" ht="15.75" x14ac:dyDescent="0.25">
      <c r="A3" s="24" t="s">
        <v>126</v>
      </c>
      <c r="B3" s="25" t="s">
        <v>127</v>
      </c>
    </row>
    <row r="4" spans="1:2" ht="15.75" x14ac:dyDescent="0.25">
      <c r="A4" s="26" t="s">
        <v>132</v>
      </c>
      <c r="B4" s="25">
        <v>1584.25</v>
      </c>
    </row>
    <row r="5" spans="1:2" ht="15.75" x14ac:dyDescent="0.25">
      <c r="A5" s="26" t="s">
        <v>133</v>
      </c>
      <c r="B5" s="25">
        <v>3658.83</v>
      </c>
    </row>
    <row r="6" spans="1:2" ht="15.75" x14ac:dyDescent="0.25">
      <c r="A6" s="27" t="s">
        <v>134</v>
      </c>
      <c r="B6" s="25">
        <v>642.94000000000005</v>
      </c>
    </row>
    <row r="7" spans="1:2" ht="31.5" x14ac:dyDescent="0.25">
      <c r="A7" s="28" t="s">
        <v>135</v>
      </c>
      <c r="B7" s="25">
        <v>6463.53</v>
      </c>
    </row>
    <row r="8" spans="1:2" ht="15.75" x14ac:dyDescent="0.25">
      <c r="A8" s="29" t="s">
        <v>128</v>
      </c>
      <c r="B8" s="30">
        <v>12467.93</v>
      </c>
    </row>
    <row r="9" spans="1:2" ht="15.75" x14ac:dyDescent="0.25">
      <c r="A9" s="27" t="s">
        <v>129</v>
      </c>
      <c r="B9" s="30">
        <v>7792.46</v>
      </c>
    </row>
    <row r="10" spans="1:2" ht="15.75" x14ac:dyDescent="0.25">
      <c r="A10" s="31" t="s">
        <v>130</v>
      </c>
      <c r="B10" s="30">
        <v>1558.49</v>
      </c>
    </row>
    <row r="11" spans="1:2" ht="15.75" x14ac:dyDescent="0.25">
      <c r="A11" s="26" t="s">
        <v>131</v>
      </c>
      <c r="B11" s="25">
        <f>SUM(B4:B10)</f>
        <v>34168.43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2018-03-28T11:28:02Z</dcterms:modified>
</cp:coreProperties>
</file>