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8" i="15" l="1"/>
  <c r="B4" i="16" l="1"/>
  <c r="B12" i="16" s="1"/>
  <c r="D25" i="15"/>
  <c r="D63" i="15"/>
  <c r="D62" i="15"/>
  <c r="D53" i="15"/>
  <c r="D52" i="15"/>
  <c r="D43" i="15"/>
  <c r="D42" i="15"/>
  <c r="D33" i="15"/>
  <c r="D16" i="15" l="1"/>
  <c r="D13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2" i="15" l="1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<sst xmlns="http://schemas.openxmlformats.org/spreadsheetml/2006/main" count="167" uniqueCount="140">
  <si>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</si>
  <si>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</si>
  <si>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</si>
  <si>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</si>
  <si>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</si>
  <si>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</si>
  <si>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</si>
  <si>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</si>
  <si>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</si>
  <si>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</si>
  <si>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</si>
  <si>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</si>
  <si>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</si>
  <si>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</si>
  <si>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</si>
  <si>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</si>
  <si>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</si>
  <si>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</si>
  <si>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</si>
  <si>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</si>
  <si>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</si>
  <si>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</si>
  <si>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</si>
  <si>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</si>
  <si>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</si>
  <si>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</si>
  <si>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</si>
  <si>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</si>
  <si>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</si>
  <si>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</si>
  <si>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</si>
  <si>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</si>
  <si>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</si>
  <si>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</si>
  <si>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</si>
  <si>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</si>
  <si>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</si>
  <si>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</si>
  <si>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</si>
  <si>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</si>
  <si>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</si>
  <si>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</si>
  <si>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</si>
  <si>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</si>
  <si>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</si>
  <si>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</si>
  <si>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</si>
  <si>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</si>
  <si>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</si>
  <si>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</si>
  <si>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</si>
  <si>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</si>
  <si>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</si>
  <si>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</si>
  <si>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</si>
  <si>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</si>
  <si>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</si>
  <si>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</si>
  <si>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</si>
  <si>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</si>
  <si>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</si>
  <si>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</si>
  <si>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</si>
  <si>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</si>
  <si>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</si>
  <si>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</si>
  <si>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</si>
  <si>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</si>
  <si>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</si>
  <si>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</si>
  <si>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</si>
  <si>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</si>
  <si>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</si>
  <si>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</si>
  <si>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</si>
  <si>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</si>
  <si>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</si>
  <si>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</si>
  <si>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</si>
  <si>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</si>
  <si>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</si>
  <si>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</si>
  <si>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</si>
  <si>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</si>
  <si>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</si>
  <si>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</si>
  <si>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</si>
  <si>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</si>
  <si>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</si>
  <si>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</si>
  <si>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</si>
  <si>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</si>
  <si>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</si>
  <si>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</si>
  <si>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</si>
  <si>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</si>
  <si>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</si>
  <si>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</si>
  <si>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</si>
  <si>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</si>
  <si>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</si>
  <si>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</si>
  <si>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</si>
  <si>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</si>
  <si>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</si>
  <si>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</si>
  <si>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</si>
  <si>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ул. Октябрьская,17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</si>
  <si>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</si>
  <si>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</si>
  <si>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</si>
  <si>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</si>
  <si>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</si>
  <si>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</si>
  <si>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</si>
  <si>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1.1.2</t>
  </si>
  <si>
    <t>1.2.2</t>
  </si>
  <si>
    <t>1.3.2</t>
  </si>
  <si>
    <t>1.4.2</t>
  </si>
  <si>
    <t>Обслуживание ВДГО</t>
  </si>
  <si>
    <t>Уборка и вывоз мусора на субботнике</t>
  </si>
  <si>
    <t>Наименование работ</t>
  </si>
  <si>
    <t>Октябрьская,17</t>
  </si>
  <si>
    <t>Ремонт бойлера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</si>
  <si>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</si>
  <si>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</si>
  <si>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</si>
  <si>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</si>
  <si>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</si>
  <si>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</si>
  <si>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Прочие расходы (Услуги курьера по доставке писем и документов)</t>
  </si>
  <si>
    <t>Дезинсекция</t>
  </si>
  <si>
    <t>Ремонт подъездов</t>
  </si>
  <si>
    <t xml:space="preserve">Окраска  металлических решеток  </t>
  </si>
  <si>
    <t>Смена вентиляционной решетки в подвал</t>
  </si>
  <si>
    <t>Замена светильник с датчиком движения на светильник ОНЛАЙТ</t>
  </si>
  <si>
    <t>Замена светильника на светильник с датчиком движения</t>
  </si>
  <si>
    <t>Установка поливочных кранов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</si>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</sst>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54;&#1082;&#1090;&#1103;&#1073;&#1088;&#1100;&#1089;&#1082;&#1072;&#1103;,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36124.44</v>
          </cell>
        </row>
        <row r="20">
          <cell r="D20">
            <v>0</v>
          </cell>
        </row>
        <row r="44">
          <cell r="D44">
            <v>357.04000000000008</v>
          </cell>
        </row>
        <row r="54">
          <cell r="D54">
            <v>63.03</v>
          </cell>
        </row>
        <row r="64">
          <cell r="D64">
            <v>41.97</v>
          </cell>
        </row>
        <row r="78">
          <cell r="D78">
            <v>-15092.014949999997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253">
          <cell r="F253">
            <v>493576.25</v>
          </cell>
          <cell r="J253">
            <v>387542.98</v>
          </cell>
        </row>
        <row r="257">
          <cell r="F257">
            <v>561.70000000000005</v>
          </cell>
          <cell r="J257">
            <v>442.44</v>
          </cell>
        </row>
        <row r="258">
          <cell r="F258">
            <v>842.79</v>
          </cell>
          <cell r="J258">
            <v>663.82999999999993</v>
          </cell>
        </row>
        <row r="259">
          <cell r="F259">
            <v>4911.2699999999995</v>
          </cell>
          <cell r="J259">
            <v>3856.17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H86">
            <v>75512.7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3" workbookViewId="0">
      <selection activeCell="D29" sqref="D29"/>
    </sheetView>
  </sheetViews>
  <sheetFormatPr defaultRowHeight="12.95" customHeight="1" x14ac:dyDescent="0.25"/>
  <cols>
    <col min="1" max="2" width="7.140625" style="1" customWidth="1"/>
    <col min="3" max="3" width="63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107</v>
      </c>
    </row>
    <row r="7" spans="1:11" ht="12.95" customHeight="1" x14ac:dyDescent="0.25">
      <c r="A7" s="6" t="s">
        <v>3</v>
      </c>
      <c r="B7" s="31" t="s">
        <v>4</v>
      </c>
      <c r="C7" s="31"/>
      <c r="D7" s="7" t="s">
        <v>5</v>
      </c>
    </row>
    <row r="8" spans="1:11" ht="12.95" customHeight="1" x14ac:dyDescent="0.25">
      <c r="A8" s="8" t="s">
        <v>6</v>
      </c>
      <c r="B8" s="32" t="s">
        <v>108</v>
      </c>
      <c r="C8" s="32"/>
      <c r="D8" s="9"/>
    </row>
    <row r="9" spans="1:11" ht="12.95" customHeight="1" x14ac:dyDescent="0.25">
      <c r="A9" s="10" t="s">
        <v>7</v>
      </c>
      <c r="B9" s="33" t="s">
        <v>8</v>
      </c>
      <c r="C9" s="33"/>
      <c r="D9" s="11">
        <f>SUM(D10:D11)</f>
        <v>36124.44</v>
      </c>
    </row>
    <row r="10" spans="1:11" ht="12.95" customHeight="1" x14ac:dyDescent="0.25">
      <c r="A10" s="10" t="s">
        <v>9</v>
      </c>
      <c r="B10" s="12"/>
      <c r="C10" s="19" t="s">
        <v>109</v>
      </c>
      <c r="D10" s="11">
        <f>'[1]2017'!$D$19</f>
        <v>36124.44</v>
      </c>
    </row>
    <row r="11" spans="1:11" ht="12.95" customHeight="1" x14ac:dyDescent="0.25">
      <c r="A11" s="10" t="s">
        <v>115</v>
      </c>
      <c r="B11" s="19"/>
      <c r="C11" s="19" t="s">
        <v>10</v>
      </c>
      <c r="D11" s="11">
        <f>'[1]2017'!$D$20</f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493576.25</v>
      </c>
      <c r="K12" s="16"/>
    </row>
    <row r="13" spans="1:11" ht="12.95" customHeight="1" x14ac:dyDescent="0.25">
      <c r="A13" s="10" t="s">
        <v>13</v>
      </c>
      <c r="B13" s="19"/>
      <c r="C13" s="19" t="s">
        <v>110</v>
      </c>
      <c r="D13" s="11">
        <f>'[2]2018'!$F$253</f>
        <v>493576.25</v>
      </c>
      <c r="K13" s="17"/>
    </row>
    <row r="14" spans="1:11" ht="12.95" customHeight="1" x14ac:dyDescent="0.25">
      <c r="A14" s="10" t="s">
        <v>116</v>
      </c>
      <c r="B14" s="19"/>
      <c r="C14" s="19" t="s">
        <v>14</v>
      </c>
      <c r="D14" s="11">
        <v>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387542.98</v>
      </c>
    </row>
    <row r="16" spans="1:11" ht="12.95" customHeight="1" x14ac:dyDescent="0.25">
      <c r="A16" s="10" t="s">
        <v>17</v>
      </c>
      <c r="B16" s="19"/>
      <c r="C16" s="19" t="s">
        <v>111</v>
      </c>
      <c r="D16" s="11">
        <f>'[2]2018'!$J$253</f>
        <v>387542.98</v>
      </c>
    </row>
    <row r="17" spans="1:5" ht="12.95" customHeight="1" x14ac:dyDescent="0.25">
      <c r="A17" s="10" t="s">
        <v>117</v>
      </c>
      <c r="B17" s="19"/>
      <c r="C17" s="19" t="s">
        <v>18</v>
      </c>
      <c r="D17" s="11"/>
    </row>
    <row r="18" spans="1:5" ht="12.95" customHeight="1" x14ac:dyDescent="0.25">
      <c r="A18" s="10" t="s">
        <v>19</v>
      </c>
      <c r="B18" s="33" t="s">
        <v>20</v>
      </c>
      <c r="C18" s="33"/>
      <c r="D18" s="11">
        <f>SUM(D19:D20)</f>
        <v>142157.70999999996</v>
      </c>
    </row>
    <row r="19" spans="1:5" ht="12.95" customHeight="1" x14ac:dyDescent="0.25">
      <c r="A19" s="10" t="s">
        <v>21</v>
      </c>
      <c r="B19" s="19"/>
      <c r="C19" s="19" t="s">
        <v>112</v>
      </c>
      <c r="D19" s="11">
        <f>D10+D13-D16</f>
        <v>142157.70999999996</v>
      </c>
    </row>
    <row r="20" spans="1:5" ht="12.95" customHeight="1" x14ac:dyDescent="0.25">
      <c r="A20" s="10" t="s">
        <v>118</v>
      </c>
      <c r="B20" s="19"/>
      <c r="C20" s="19" t="s">
        <v>22</v>
      </c>
      <c r="D20" s="11">
        <f>D11+D14-D17</f>
        <v>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461933.40469999996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f>[3]тек.ремонт!$H$86</f>
        <v>75512.7</v>
      </c>
    </row>
    <row r="23" spans="1:5" ht="12.95" customHeight="1" x14ac:dyDescent="0.25">
      <c r="A23" s="10" t="s">
        <v>27</v>
      </c>
      <c r="B23" s="18"/>
      <c r="C23" s="18" t="s">
        <v>88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142691.63</v>
      </c>
    </row>
    <row r="25" spans="1:5" ht="12.95" customHeight="1" x14ac:dyDescent="0.25">
      <c r="A25" s="10" t="s">
        <v>30</v>
      </c>
      <c r="B25" s="18"/>
      <c r="C25" s="1" t="s">
        <v>119</v>
      </c>
      <c r="D25" s="11">
        <f>11770+15294.39</f>
        <v>27064.39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98060.31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22838.880000000001</v>
      </c>
    </row>
    <row r="28" spans="1:5" s="1" customFormat="1" ht="12.95" customHeight="1" x14ac:dyDescent="0.2">
      <c r="A28" s="10" t="s">
        <v>33</v>
      </c>
      <c r="B28" s="18"/>
      <c r="C28" s="18" t="s">
        <v>100</v>
      </c>
      <c r="D28" s="11">
        <f>23736.1+1800</f>
        <v>25536.1</v>
      </c>
    </row>
    <row r="29" spans="1:5" s="1" customFormat="1" ht="12.95" customHeight="1" x14ac:dyDescent="0.2">
      <c r="A29" s="10" t="s">
        <v>34</v>
      </c>
      <c r="B29" s="18"/>
      <c r="C29" s="18" t="s">
        <v>79</v>
      </c>
      <c r="D29" s="11">
        <v>2880</v>
      </c>
    </row>
    <row r="30" spans="1:5" s="1" customFormat="1" ht="12.95" customHeight="1" x14ac:dyDescent="0.2">
      <c r="A30" s="10" t="s">
        <v>89</v>
      </c>
      <c r="B30" s="18"/>
      <c r="C30" s="12" t="s">
        <v>130</v>
      </c>
      <c r="D30" s="11">
        <v>2019.81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1518</v>
      </c>
    </row>
    <row r="32" spans="1:5" s="1" customFormat="1" ht="12.95" customHeight="1" x14ac:dyDescent="0.2">
      <c r="A32" s="10" t="s">
        <v>74</v>
      </c>
      <c r="B32" s="12"/>
      <c r="C32" s="12" t="s">
        <v>113</v>
      </c>
      <c r="D32" s="11">
        <v>2682.32</v>
      </c>
    </row>
    <row r="33" spans="1:4" s="1" customFormat="1" ht="12.95" customHeight="1" x14ac:dyDescent="0.2">
      <c r="A33" s="10" t="s">
        <v>77</v>
      </c>
      <c r="B33" s="12"/>
      <c r="C33" s="18" t="s">
        <v>114</v>
      </c>
      <c r="D33" s="11">
        <f>1440.5+1604.1</f>
        <v>3044.6</v>
      </c>
    </row>
    <row r="34" spans="1:4" s="1" customFormat="1" ht="12.95" customHeight="1" x14ac:dyDescent="0.2">
      <c r="A34" s="10" t="s">
        <v>80</v>
      </c>
      <c r="B34" s="12"/>
      <c r="C34" s="18" t="s">
        <v>120</v>
      </c>
      <c r="D34" s="11">
        <v>2150</v>
      </c>
    </row>
    <row r="35" spans="1:4" s="1" customFormat="1" ht="12.95" customHeight="1" x14ac:dyDescent="0.2">
      <c r="A35" s="10" t="s">
        <v>81</v>
      </c>
      <c r="B35" s="12"/>
      <c r="C35" s="18" t="s">
        <v>106</v>
      </c>
      <c r="D35" s="11">
        <v>6536.6</v>
      </c>
    </row>
    <row r="36" spans="1:4" s="1" customFormat="1" ht="12.95" customHeight="1" x14ac:dyDescent="0.2">
      <c r="A36" s="10" t="s">
        <v>82</v>
      </c>
      <c r="B36" s="12"/>
      <c r="C36" s="18" t="s">
        <v>131</v>
      </c>
      <c r="D36" s="11">
        <v>4098.82</v>
      </c>
    </row>
    <row r="37" spans="1:4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5813.1446999999998</v>
      </c>
    </row>
    <row r="38" spans="1:4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39486.1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-74390.424699999974</v>
      </c>
    </row>
    <row r="40" spans="1:4" s="1" customFormat="1" ht="12.95" customHeight="1" x14ac:dyDescent="0.2">
      <c r="A40" s="13" t="s">
        <v>39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'[1]2017'!$D$44</f>
        <v>357.04000000000008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'[2]2018'!$F$259</f>
        <v>4911.2699999999995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'[2]2018'!$J$259</f>
        <v>3856.17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1412.1399999999994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40822.104149999999</v>
      </c>
    </row>
    <row r="46" spans="1:4" s="1" customFormat="1" ht="12.95" customHeight="1" x14ac:dyDescent="0.2">
      <c r="A46" s="10" t="s">
        <v>46</v>
      </c>
      <c r="B46" s="12"/>
      <c r="C46" s="12" t="s">
        <v>103</v>
      </c>
      <c r="D46" s="11">
        <v>40371.360000000001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57.842549999999996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392.90159999999997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-36965.934150000001</v>
      </c>
    </row>
    <row r="50" spans="1:4" s="1" customFormat="1" ht="12.95" customHeight="1" x14ac:dyDescent="0.2">
      <c r="A50" s="13" t="s">
        <v>50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'[1]2017'!$D$54</f>
        <v>63.03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'[2]2018'!$F$258</f>
        <v>842.79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'[2]2018'!$J$258</f>
        <v>663.82999999999993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241.99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1534.00065</v>
      </c>
    </row>
    <row r="56" spans="1:4" s="1" customFormat="1" ht="12.95" customHeight="1" x14ac:dyDescent="0.2">
      <c r="A56" s="10" t="s">
        <v>56</v>
      </c>
      <c r="B56" s="12"/>
      <c r="C56" s="12" t="s">
        <v>103</v>
      </c>
      <c r="D56" s="11">
        <v>1456.62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9.9574499999999979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67.423199999999994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-870.17065000000002</v>
      </c>
    </row>
    <row r="60" spans="1:4" s="1" customFormat="1" ht="12.95" customHeight="1" x14ac:dyDescent="0.2">
      <c r="A60" s="13" t="s">
        <v>59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'[1]2017'!$D$64</f>
        <v>41.97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'[2]2018'!$F$257</f>
        <v>561.70000000000005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'[2]2018'!$J$257</f>
        <v>442.44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161.23000000000008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1055.8725999999999</v>
      </c>
    </row>
    <row r="66" spans="1:4" s="1" customFormat="1" ht="12.95" customHeight="1" x14ac:dyDescent="0.2">
      <c r="A66" s="10" t="s">
        <v>71</v>
      </c>
      <c r="B66" s="12"/>
      <c r="C66" s="12" t="s">
        <v>103</v>
      </c>
      <c r="D66" s="11">
        <v>1004.3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6.6365999999999996</v>
      </c>
    </row>
    <row r="68" spans="1:4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44.936000000000007</v>
      </c>
    </row>
    <row r="69" spans="1:4" s="1" customFormat="1" ht="12.95" customHeight="1" x14ac:dyDescent="0.2">
      <c r="A69" s="10" t="s">
        <v>90</v>
      </c>
      <c r="B69" s="12" t="s">
        <v>38</v>
      </c>
      <c r="C69" s="12"/>
      <c r="D69" s="11">
        <f>D63-D65</f>
        <v>-613.43259999999987</v>
      </c>
    </row>
    <row r="70" spans="1:4" s="1" customFormat="1" ht="12.95" customHeight="1" x14ac:dyDescent="0.2">
      <c r="A70" s="13" t="s">
        <v>91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85</v>
      </c>
      <c r="C71" s="14"/>
      <c r="D71" s="15">
        <f>'[1]2017'!$D$78</f>
        <v>-15092.014949999997</v>
      </c>
    </row>
    <row r="72" spans="1:4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36586.480000000003</v>
      </c>
    </row>
    <row r="73" spans="1:4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499892.01</v>
      </c>
    </row>
    <row r="74" spans="1:4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392505.42</v>
      </c>
    </row>
    <row r="75" spans="1:4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143973.07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505345.38209999999</v>
      </c>
    </row>
    <row r="77" spans="1:4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-112839.9621</v>
      </c>
    </row>
    <row r="78" spans="1:4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-127931.97704999999</v>
      </c>
    </row>
    <row r="79" spans="1:4" s="1" customFormat="1" ht="12.95" customHeight="1" x14ac:dyDescent="0.2">
      <c r="A79" s="5" t="s">
        <v>125</v>
      </c>
      <c r="D79" s="4"/>
    </row>
    <row r="80" spans="1:4" s="1" customFormat="1" ht="12.95" customHeight="1" x14ac:dyDescent="0.2">
      <c r="A80" s="5" t="s">
        <v>126</v>
      </c>
      <c r="D80" s="4"/>
    </row>
    <row r="81" spans="1:4" s="1" customFormat="1" ht="12.95" customHeight="1" x14ac:dyDescent="0.2">
      <c r="A81" s="5" t="s">
        <v>139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5" sqref="A5"/>
    </sheetView>
  </sheetViews>
  <sheetFormatPr defaultRowHeight="15" x14ac:dyDescent="0.25"/>
  <cols>
    <col min="1" max="1" width="37.85546875" customWidth="1"/>
    <col min="2" max="2" width="32.85546875" customWidth="1"/>
  </cols>
  <sheetData>
    <row r="1" spans="1:2" ht="15.75" x14ac:dyDescent="0.25">
      <c r="A1" s="20" t="s">
        <v>129</v>
      </c>
    </row>
    <row r="3" spans="1:2" ht="15.75" x14ac:dyDescent="0.25">
      <c r="A3" s="21" t="s">
        <v>121</v>
      </c>
      <c r="B3" s="22" t="s">
        <v>122</v>
      </c>
    </row>
    <row r="4" spans="1:2" x14ac:dyDescent="0.25">
      <c r="A4" s="23" t="s">
        <v>132</v>
      </c>
      <c r="B4" s="28">
        <f>18363.56+7077.97+3305.09+7872.15+4210.4+2327.85+1895.85</f>
        <v>45052.87</v>
      </c>
    </row>
    <row r="5" spans="1:2" x14ac:dyDescent="0.25">
      <c r="A5" s="24" t="s">
        <v>133</v>
      </c>
      <c r="B5" s="28">
        <v>1882.94</v>
      </c>
    </row>
    <row r="6" spans="1:2" x14ac:dyDescent="0.25">
      <c r="A6" s="24" t="s">
        <v>134</v>
      </c>
      <c r="B6" s="28">
        <v>1181.25</v>
      </c>
    </row>
    <row r="7" spans="1:2" ht="22.5" x14ac:dyDescent="0.25">
      <c r="A7" s="24" t="s">
        <v>135</v>
      </c>
      <c r="B7" s="29">
        <v>6401.91</v>
      </c>
    </row>
    <row r="8" spans="1:2" ht="22.5" x14ac:dyDescent="0.25">
      <c r="A8" s="24" t="s">
        <v>136</v>
      </c>
      <c r="B8" s="29">
        <v>12818.41</v>
      </c>
    </row>
    <row r="9" spans="1:2" x14ac:dyDescent="0.25">
      <c r="A9" s="25" t="s">
        <v>137</v>
      </c>
      <c r="B9" s="29">
        <v>4459.68</v>
      </c>
    </row>
    <row r="10" spans="1:2" x14ac:dyDescent="0.25">
      <c r="A10" s="30" t="s">
        <v>138</v>
      </c>
      <c r="B10" s="28">
        <v>447.47</v>
      </c>
    </row>
    <row r="11" spans="1:2" x14ac:dyDescent="0.25">
      <c r="A11" s="26" t="s">
        <v>123</v>
      </c>
      <c r="B11" s="28">
        <v>3268.17</v>
      </c>
    </row>
    <row r="12" spans="1:2" x14ac:dyDescent="0.25">
      <c r="A12" s="27" t="s">
        <v>124</v>
      </c>
      <c r="B12" s="28">
        <f>SUM(B4:B11)</f>
        <v>75512.7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2019-03-28T08:39:39Z</dcterms:modified>
</cp:coreProperties>
</file>