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225"/>
  </bookViews>
  <sheets>
    <sheet name="2021" sheetId="15" r:id="rId1"/>
    <sheet name="Текущий рем." sheetId="16" r:id="rId2"/>
  </sheets>
  <externalReferences>
    <externalReference r:id="rId3"/>
    <externalReference r:id="rId4"/>
  </externalReferences>
  <calcPr calcId="145621"/>
</workbook>
</file>

<file path=xl/calcChain.xml><?xml version="1.0" encoding="utf-8"?>
<calcChain xmlns="http://schemas.openxmlformats.org/spreadsheetml/2006/main">
  <c r="F71" i="15" l="1"/>
  <c r="F63" i="15"/>
  <c r="F62" i="15"/>
  <c r="F68" i="15" s="1"/>
  <c r="F61" i="15"/>
  <c r="F53" i="15"/>
  <c r="F52" i="15"/>
  <c r="F58" i="15" s="1"/>
  <c r="F51" i="15"/>
  <c r="F43" i="15"/>
  <c r="F42" i="15"/>
  <c r="F48" i="15" s="1"/>
  <c r="F41" i="15"/>
  <c r="F34" i="15"/>
  <c r="F33" i="15"/>
  <c r="F17" i="15"/>
  <c r="F16" i="15"/>
  <c r="F14" i="15"/>
  <c r="F13" i="15"/>
  <c r="F12" i="15" s="1"/>
  <c r="F11" i="15"/>
  <c r="F10" i="15"/>
  <c r="F73" i="15" l="1"/>
  <c r="F19" i="15"/>
  <c r="F20" i="15"/>
  <c r="F15" i="15"/>
  <c r="F37" i="15" s="1"/>
  <c r="F44" i="15"/>
  <c r="F54" i="15"/>
  <c r="F64" i="15"/>
  <c r="F74" i="15"/>
  <c r="F38" i="15"/>
  <c r="F9" i="15"/>
  <c r="F72" i="15" s="1"/>
  <c r="F47" i="15"/>
  <c r="F45" i="15" s="1"/>
  <c r="F49" i="15" s="1"/>
  <c r="F57" i="15"/>
  <c r="F55" i="15" s="1"/>
  <c r="F59" i="15" s="1"/>
  <c r="F67" i="15"/>
  <c r="F65" i="15" s="1"/>
  <c r="F69" i="15" s="1"/>
  <c r="F18" i="15" l="1"/>
  <c r="F21" i="15"/>
  <c r="F76" i="15" s="1"/>
  <c r="F75" i="15"/>
  <c r="F77" i="15" l="1"/>
  <c r="F78" i="15"/>
  <c r="F39" i="15"/>
  <c r="D20" i="15"/>
  <c r="D19" i="15"/>
  <c r="D15" i="15"/>
  <c r="D12" i="15"/>
  <c r="D9" i="15"/>
  <c r="H8" i="15" l="1"/>
  <c r="D18" i="15"/>
  <c r="D68" i="15"/>
  <c r="D67" i="15"/>
  <c r="D64" i="15"/>
  <c r="D58" i="15"/>
  <c r="D57" i="15"/>
  <c r="D54" i="15"/>
  <c r="D48" i="15"/>
  <c r="D47" i="15"/>
  <c r="D44" i="15"/>
  <c r="D74" i="15"/>
  <c r="D73" i="15"/>
  <c r="D55" i="15" l="1"/>
  <c r="D59" i="15" s="1"/>
  <c r="D75" i="15"/>
  <c r="D45" i="15"/>
  <c r="D49" i="15" s="1"/>
  <c r="D65" i="15"/>
  <c r="D69" i="15" s="1"/>
  <c r="D37" i="15"/>
  <c r="D38" i="15"/>
  <c r="D21" i="15" l="1"/>
  <c r="D76" i="15" s="1"/>
  <c r="D39" i="15" l="1"/>
  <c r="D77" i="15"/>
  <c r="D78" i="15"/>
</calcChain>
</file>

<file path=xl/sharedStrings.xml><?xml version="1.0" encoding="utf-8"?>
<sst xmlns="http://schemas.openxmlformats.org/spreadsheetml/2006/main" count="162" uniqueCount="132">
  <si>
    <t>Дата начала:</t>
  </si>
  <si>
    <t>Дата окончания:</t>
  </si>
  <si>
    <t xml:space="preserve">Адрес дома: </t>
  </si>
  <si>
    <t>№ п/п</t>
  </si>
  <si>
    <t>Наименование статьи</t>
  </si>
  <si>
    <t>Сумма, руб.</t>
  </si>
  <si>
    <t>1.</t>
  </si>
  <si>
    <t>1.1</t>
  </si>
  <si>
    <t>Общая задолженность на начало отчетного периода</t>
  </si>
  <si>
    <t>1.1.1</t>
  </si>
  <si>
    <t>Задолженность на начало отчетного периода за использование МОП</t>
  </si>
  <si>
    <t>1.2</t>
  </si>
  <si>
    <t>Общее начисление</t>
  </si>
  <si>
    <t>1.2.1</t>
  </si>
  <si>
    <t>Начислено за использование МОП</t>
  </si>
  <si>
    <t>1.3</t>
  </si>
  <si>
    <t>Общее поступление денежных средств</t>
  </si>
  <si>
    <t>1.3.1</t>
  </si>
  <si>
    <t>Поступление денежных средств за использование МОП</t>
  </si>
  <si>
    <t>1.4</t>
  </si>
  <si>
    <t>Общая задолженность на конец отчетного периода</t>
  </si>
  <si>
    <t>1.4.1</t>
  </si>
  <si>
    <t>Задолженность на конец отчетного периода за использование МОП</t>
  </si>
  <si>
    <t>1.5</t>
  </si>
  <si>
    <t>Расходы</t>
  </si>
  <si>
    <t>1.5.1</t>
  </si>
  <si>
    <t>Текущий ремонт</t>
  </si>
  <si>
    <t>1.5.2</t>
  </si>
  <si>
    <t>Техническое обслуживание</t>
  </si>
  <si>
    <t>1.5.3</t>
  </si>
  <si>
    <t>1.5.4</t>
  </si>
  <si>
    <t>1.5.5</t>
  </si>
  <si>
    <t>1.5.6</t>
  </si>
  <si>
    <t>1.5.7</t>
  </si>
  <si>
    <t>1.5.8</t>
  </si>
  <si>
    <t>1.5.10</t>
  </si>
  <si>
    <t>Плата за управление</t>
  </si>
  <si>
    <t>1.6</t>
  </si>
  <si>
    <t>Остаток (-дефицит, +профицит)</t>
  </si>
  <si>
    <t>2</t>
  </si>
  <si>
    <t>2.1</t>
  </si>
  <si>
    <t>2.2</t>
  </si>
  <si>
    <t>2.3</t>
  </si>
  <si>
    <t>2.4</t>
  </si>
  <si>
    <t>2.5</t>
  </si>
  <si>
    <t>2.5.1</t>
  </si>
  <si>
    <t>2.5.2</t>
  </si>
  <si>
    <t>2.5.3</t>
  </si>
  <si>
    <t>2.6</t>
  </si>
  <si>
    <t>3</t>
  </si>
  <si>
    <t>3.1</t>
  </si>
  <si>
    <t>3.2</t>
  </si>
  <si>
    <t>3.3</t>
  </si>
  <si>
    <t>3.4</t>
  </si>
  <si>
    <t>3.5</t>
  </si>
  <si>
    <t>3.5.1</t>
  </si>
  <si>
    <t>3.5.2</t>
  </si>
  <si>
    <t>3.6</t>
  </si>
  <si>
    <t>4</t>
  </si>
  <si>
    <t>Всего</t>
  </si>
  <si>
    <t>Задолженность на начало отчетного периода</t>
  </si>
  <si>
    <t>Начислено</t>
  </si>
  <si>
    <t>Поступило</t>
  </si>
  <si>
    <t>Задолженность на конец отчетного периода</t>
  </si>
  <si>
    <t>Остаток от поступивших денежных средств (-дефицит, +профицит)</t>
  </si>
  <si>
    <t>4.1</t>
  </si>
  <si>
    <t>4.2</t>
  </si>
  <si>
    <t>4.3</t>
  </si>
  <si>
    <t>4.4</t>
  </si>
  <si>
    <t>4.5</t>
  </si>
  <si>
    <t>4.5.1</t>
  </si>
  <si>
    <t>4.5.2</t>
  </si>
  <si>
    <t>Распечатка, доставка квитанций</t>
  </si>
  <si>
    <t>1.5.11</t>
  </si>
  <si>
    <t>Комиссионные расходы</t>
  </si>
  <si>
    <t>3.5.3</t>
  </si>
  <si>
    <t>1.5.12</t>
  </si>
  <si>
    <t>Аварийно-диспетчерское обслуживание</t>
  </si>
  <si>
    <t>Обслуживание систем вентиляции</t>
  </si>
  <si>
    <t>1.5.13</t>
  </si>
  <si>
    <t>1.5.14</t>
  </si>
  <si>
    <t>1.5.15</t>
  </si>
  <si>
    <t>1.5.16</t>
  </si>
  <si>
    <t>1.5.17</t>
  </si>
  <si>
    <t>Баланс на начало отчетного периода</t>
  </si>
  <si>
    <t>Баланс на конец отчетного периода</t>
  </si>
  <si>
    <t>4.5.3</t>
  </si>
  <si>
    <t>1.5.9</t>
  </si>
  <si>
    <t>4.6</t>
  </si>
  <si>
    <t>5</t>
  </si>
  <si>
    <t>5.1</t>
  </si>
  <si>
    <t>5.2</t>
  </si>
  <si>
    <t>5.3</t>
  </si>
  <si>
    <t>5.4</t>
  </si>
  <si>
    <t>5.5</t>
  </si>
  <si>
    <t>5.5.1</t>
  </si>
  <si>
    <t>5.5.2</t>
  </si>
  <si>
    <t>5.5.3</t>
  </si>
  <si>
    <t xml:space="preserve">Отчет о поступлении и использовании денежных средств </t>
  </si>
  <si>
    <t>ОДН по эл.энергии</t>
  </si>
  <si>
    <t>Оплата ресурсоснабжающим организациям</t>
  </si>
  <si>
    <t>ОДН по ХВС</t>
  </si>
  <si>
    <t>ОДН по ВО</t>
  </si>
  <si>
    <t>Обслуживание лифта</t>
  </si>
  <si>
    <t>Обслуживание ОПУ</t>
  </si>
  <si>
    <t>Содержание жилого помещения (в т.ч. обслуживание лифта, ОПУ, содержание ПТ)</t>
  </si>
  <si>
    <t>Задолженность на начало отчетного периода по жилому и нежилому фонду</t>
  </si>
  <si>
    <t>Начислено жилому и нежилому фонду</t>
  </si>
  <si>
    <t>Поступление денежных средств по жилому и нежилому фонду</t>
  </si>
  <si>
    <t>Задолженность на конец отчетного периода по жилому и нежилому фонду</t>
  </si>
  <si>
    <t>Транспортные услуги по вывозу снега</t>
  </si>
  <si>
    <t>1.1.2</t>
  </si>
  <si>
    <t>1.2.2</t>
  </si>
  <si>
    <t>1.3.2</t>
  </si>
  <si>
    <t>1.4.2</t>
  </si>
  <si>
    <t>Отчет размещен на сайте www.ukgs-1.ru в разделе ЖилФонд</t>
  </si>
  <si>
    <t>При наличии вопросов по отчету вы можете задать их в  службу эксплуатации,</t>
  </si>
  <si>
    <t>по вторникам с 9-00 до 10-00 (тел. 8(351) 225-35-70 доб.4), либо на наш сайт в раздел ЗАДАТЬ ВОПРОС.</t>
  </si>
  <si>
    <t>Услуги курьера по доставке писем и документов</t>
  </si>
  <si>
    <t>ул. Горная, 3а</t>
  </si>
  <si>
    <t>9.1</t>
  </si>
  <si>
    <t>9.2</t>
  </si>
  <si>
    <t>9.3</t>
  </si>
  <si>
    <t>Установка прибора учета ТС</t>
  </si>
  <si>
    <t>Дезинфицирующая обработка МКД</t>
  </si>
  <si>
    <t>01 января 2021 года</t>
  </si>
  <si>
    <t>31 декабря 2021 года</t>
  </si>
  <si>
    <t>Горная 3А   ТР 2021</t>
  </si>
  <si>
    <t>Содержание общего имущества</t>
  </si>
  <si>
    <t>Уборка придомовой территории иТКО</t>
  </si>
  <si>
    <t>Санитарное содержание МОП</t>
  </si>
  <si>
    <t>Благоустройство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</si>
</sst>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/>
    <xf numFmtId="4" fontId="1" fillId="0" borderId="0" xfId="0" applyNumberFormat="1" applyFont="1"/>
    <xf numFmtId="4" fontId="1" fillId="0" borderId="0" xfId="0" applyNumberFormat="1" applyFont="1" applyAlignment="1">
      <alignment horizontal="right"/>
    </xf>
    <xf numFmtId="49" fontId="1" fillId="0" borderId="0" xfId="0" applyNumberFormat="1" applyFont="1"/>
    <xf numFmtId="0" fontId="1" fillId="2" borderId="1" xfId="0" applyFont="1" applyFill="1" applyBorder="1"/>
    <xf numFmtId="4" fontId="1" fillId="2" borderId="1" xfId="0" applyNumberFormat="1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right"/>
    </xf>
    <xf numFmtId="49" fontId="1" fillId="0" borderId="1" xfId="0" applyNumberFormat="1" applyFont="1" applyBorder="1"/>
    <xf numFmtId="4" fontId="1" fillId="0" borderId="1" xfId="0" applyNumberFormat="1" applyFont="1" applyBorder="1" applyAlignment="1">
      <alignment horizontal="right"/>
    </xf>
    <xf numFmtId="0" fontId="1" fillId="0" borderId="1" xfId="0" applyFont="1" applyBorder="1"/>
    <xf numFmtId="49" fontId="1" fillId="3" borderId="1" xfId="0" applyNumberFormat="1" applyFont="1" applyFill="1" applyBorder="1"/>
    <xf numFmtId="0" fontId="1" fillId="0" borderId="1" xfId="0" applyFont="1" applyFill="1" applyBorder="1"/>
    <xf numFmtId="4" fontId="1" fillId="0" borderId="1" xfId="0" applyNumberFormat="1" applyFont="1" applyFill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/>
    <xf numFmtId="0" fontId="1" fillId="0" borderId="1" xfId="0" applyFont="1" applyBorder="1" applyAlignment="1"/>
    <xf numFmtId="0" fontId="3" fillId="0" borderId="1" xfId="0" applyFont="1" applyBorder="1"/>
    <xf numFmtId="0" fontId="1" fillId="0" borderId="1" xfId="0" applyFont="1" applyBorder="1" applyAlignment="1"/>
    <xf numFmtId="0" fontId="1" fillId="0" borderId="1" xfId="0" applyFont="1" applyBorder="1" applyAlignment="1"/>
    <xf numFmtId="4" fontId="1" fillId="4" borderId="1" xfId="0" applyNumberFormat="1" applyFont="1" applyFill="1" applyBorder="1" applyAlignment="1">
      <alignment horizontal="right"/>
    </xf>
    <xf numFmtId="14" fontId="3" fillId="0" borderId="1" xfId="0" applyNumberFormat="1" applyFont="1" applyBorder="1"/>
    <xf numFmtId="0" fontId="3" fillId="0" borderId="1" xfId="0" applyFont="1" applyBorder="1" applyAlignment="1">
      <alignment vertical="distributed" wrapText="1"/>
    </xf>
    <xf numFmtId="49" fontId="3" fillId="0" borderId="1" xfId="0" applyNumberFormat="1" applyFont="1" applyBorder="1"/>
    <xf numFmtId="0" fontId="1" fillId="0" borderId="1" xfId="0" applyFont="1" applyBorder="1" applyAlignme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/>
    <xf numFmtId="0" fontId="1" fillId="0" borderId="1" xfId="0" applyFont="1" applyBorder="1" applyAlignment="1"/>
    <xf numFmtId="0" fontId="4" fillId="0" borderId="1" xfId="0" applyFont="1" applyBorder="1" applyAlignment="1"/>
    <xf numFmtId="4" fontId="4" fillId="4" borderId="1" xfId="0" applyNumberFormat="1" applyFont="1" applyFill="1" applyBorder="1" applyAlignment="1">
      <alignment horizontal="right"/>
    </xf>
    <xf numFmtId="0" fontId="4" fillId="0" borderId="1" xfId="0" applyFont="1" applyBorder="1"/>
    <xf numFmtId="4" fontId="4" fillId="0" borderId="1" xfId="0" applyNumberFormat="1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78;&#1080;&#1090;&#1077;&#1083;&#1103;&#1084;%202018/&#1054;&#1090;&#1095;&#1077;&#1090;%20&#1089;&#1086;&#1073;&#1089;&#1090;&#1074;&#1077;&#1085;&#1085;&#1080;&#1082;&#1072;&#1084;%202018/&#1054;&#1090;&#1095;&#1077;&#1090;%202018%20&#1075;.%20&#1043;&#1086;&#1088;&#1085;&#1072;&#1103;,3&#1072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Public/&#1054;&#1073;&#1084;&#1077;&#1085;/&#1054;&#1090;&#1095;&#1077;&#1090;%20&#1087;&#1086;%20&#1085;&#1072;&#1095;&#1080;&#1089;&#1083;&#1077;&#1085;&#1080;&#1103;&#1084;%20&#1080;%20&#1086;&#1087;&#1083;&#1072;&#1090;&#1077;/&#1054;&#1090;&#1095;&#1077;&#1090;%20&#1086;%20&#1087;&#1083;&#1072;&#1090;&#1077;&#1078;&#1072;&#1093;%20%20&#1079;&#1072;%20&#1078;&#1082;&#1091;-2015-2019%20&#1074;&#1089;&#1077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8"/>
      <sheetName val="Текущий рем."/>
    </sheetNames>
    <sheetDataSet>
      <sheetData sheetId="0" refreshError="1">
        <row r="19">
          <cell r="D19">
            <v>241929.87000000011</v>
          </cell>
        </row>
        <row r="20">
          <cell r="D20">
            <v>2000</v>
          </cell>
        </row>
        <row r="44">
          <cell r="D44">
            <v>-30677.709999999992</v>
          </cell>
        </row>
        <row r="54">
          <cell r="D54">
            <v>16435.819999999996</v>
          </cell>
        </row>
        <row r="64">
          <cell r="D64">
            <v>40.109999999999673</v>
          </cell>
        </row>
        <row r="78">
          <cell r="D78">
            <v>200554.64670542581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"/>
      <sheetName val="2016"/>
      <sheetName val="2017"/>
      <sheetName val="2018"/>
      <sheetName val="2019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113">
          <cell r="F113">
            <v>2648457.8699999996</v>
          </cell>
          <cell r="J113">
            <v>2603873.29</v>
          </cell>
        </row>
        <row r="117">
          <cell r="F117">
            <v>4825.8</v>
          </cell>
          <cell r="J117">
            <v>4407.3500000000004</v>
          </cell>
        </row>
        <row r="118">
          <cell r="F118">
            <v>38347.229999999996</v>
          </cell>
          <cell r="J118">
            <v>48520.2</v>
          </cell>
        </row>
        <row r="119">
          <cell r="F119">
            <v>83131.400000000009</v>
          </cell>
          <cell r="J119">
            <v>122902.32</v>
          </cell>
        </row>
        <row r="130">
          <cell r="B130">
            <v>12000</v>
          </cell>
        </row>
        <row r="131">
          <cell r="B131">
            <v>11000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198"/>
  <sheetViews>
    <sheetView tabSelected="1" topLeftCell="A37" workbookViewId="0">
      <selection activeCell="D75" sqref="D75"/>
    </sheetView>
  </sheetViews>
  <sheetFormatPr defaultRowHeight="12.95" customHeight="1" x14ac:dyDescent="0.25"/>
  <cols>
    <col min="1" max="2" width="7.140625" style="1" customWidth="1"/>
    <col min="3" max="3" width="61.42578125" style="1" customWidth="1"/>
    <col min="4" max="4" width="31.42578125" style="4" customWidth="1"/>
    <col min="5" max="5" width="12" style="1" customWidth="1"/>
    <col min="6" max="6" width="17.85546875" style="4" hidden="1" customWidth="1"/>
    <col min="7" max="7" width="0" style="1" hidden="1" customWidth="1"/>
    <col min="8" max="8" width="10" style="1" hidden="1" customWidth="1"/>
    <col min="9" max="10" width="9.140625" style="1"/>
    <col min="11" max="11" width="10" style="1" bestFit="1" customWidth="1"/>
    <col min="12" max="22" width="9.140625" style="1"/>
  </cols>
  <sheetData>
    <row r="2" spans="1:11" ht="12.95" customHeight="1" x14ac:dyDescent="0.25">
      <c r="A2" s="2" t="s">
        <v>98</v>
      </c>
    </row>
    <row r="3" spans="1:11" ht="12.95" customHeight="1" x14ac:dyDescent="0.25">
      <c r="A3" s="1" t="s">
        <v>0</v>
      </c>
      <c r="C3" s="1" t="s">
        <v>125</v>
      </c>
    </row>
    <row r="4" spans="1:11" ht="12.95" customHeight="1" x14ac:dyDescent="0.25">
      <c r="A4" s="1" t="s">
        <v>1</v>
      </c>
      <c r="C4" s="1" t="s">
        <v>126</v>
      </c>
    </row>
    <row r="5" spans="1:11" ht="12.95" customHeight="1" x14ac:dyDescent="0.25">
      <c r="A5" s="1" t="s">
        <v>2</v>
      </c>
      <c r="C5" s="1" t="s">
        <v>119</v>
      </c>
    </row>
    <row r="7" spans="1:11" ht="12.95" customHeight="1" x14ac:dyDescent="0.25">
      <c r="A7" s="6" t="s">
        <v>3</v>
      </c>
      <c r="B7" s="28" t="s">
        <v>4</v>
      </c>
      <c r="C7" s="28"/>
      <c r="D7" s="7" t="s">
        <v>5</v>
      </c>
      <c r="F7" s="7" t="s">
        <v>5</v>
      </c>
    </row>
    <row r="8" spans="1:11" ht="12.95" customHeight="1" x14ac:dyDescent="0.25">
      <c r="A8" s="8" t="s">
        <v>6</v>
      </c>
      <c r="B8" s="29" t="s">
        <v>105</v>
      </c>
      <c r="C8" s="29"/>
      <c r="D8" s="9"/>
      <c r="F8" s="9"/>
      <c r="H8" s="3">
        <f>D9+D12</f>
        <v>3290485.98</v>
      </c>
    </row>
    <row r="9" spans="1:11" ht="12.95" customHeight="1" x14ac:dyDescent="0.25">
      <c r="A9" s="10" t="s">
        <v>7</v>
      </c>
      <c r="B9" s="30" t="s">
        <v>8</v>
      </c>
      <c r="C9" s="30"/>
      <c r="D9" s="23">
        <f>SUM(D10:D11)</f>
        <v>420343.59</v>
      </c>
      <c r="F9" s="11">
        <f>SUM(F10:F11)</f>
        <v>243929.87000000011</v>
      </c>
    </row>
    <row r="10" spans="1:11" ht="12.95" customHeight="1" x14ac:dyDescent="0.25">
      <c r="A10" s="10" t="s">
        <v>9</v>
      </c>
      <c r="B10" s="12"/>
      <c r="C10" s="19" t="s">
        <v>106</v>
      </c>
      <c r="D10" s="23">
        <v>417343.59</v>
      </c>
      <c r="F10" s="11">
        <f>'[1]2018'!$D$19</f>
        <v>241929.87000000011</v>
      </c>
    </row>
    <row r="11" spans="1:11" ht="12.95" customHeight="1" x14ac:dyDescent="0.25">
      <c r="A11" s="10" t="s">
        <v>111</v>
      </c>
      <c r="B11" s="19"/>
      <c r="C11" s="19" t="s">
        <v>10</v>
      </c>
      <c r="D11" s="23">
        <v>3000</v>
      </c>
      <c r="F11" s="11">
        <f>'[1]2018'!$D$20</f>
        <v>2000</v>
      </c>
    </row>
    <row r="12" spans="1:11" ht="12.95" customHeight="1" x14ac:dyDescent="0.25">
      <c r="A12" s="10" t="s">
        <v>11</v>
      </c>
      <c r="B12" s="19" t="s">
        <v>12</v>
      </c>
      <c r="C12" s="19"/>
      <c r="D12" s="23">
        <f>SUM(D13:D14)</f>
        <v>2870142.39</v>
      </c>
      <c r="F12" s="11">
        <f>SUM(F13:F14)</f>
        <v>2660457.8699999996</v>
      </c>
      <c r="K12" s="16"/>
    </row>
    <row r="13" spans="1:11" ht="12.95" customHeight="1" x14ac:dyDescent="0.25">
      <c r="A13" s="10" t="s">
        <v>13</v>
      </c>
      <c r="B13" s="19"/>
      <c r="C13" s="19" t="s">
        <v>107</v>
      </c>
      <c r="D13" s="23">
        <v>2858142.39</v>
      </c>
      <c r="F13" s="11">
        <f>'[2]2019'!$F$113</f>
        <v>2648457.8699999996</v>
      </c>
      <c r="K13" s="17"/>
    </row>
    <row r="14" spans="1:11" ht="12.95" customHeight="1" x14ac:dyDescent="0.25">
      <c r="A14" s="10" t="s">
        <v>112</v>
      </c>
      <c r="B14" s="19"/>
      <c r="C14" s="19" t="s">
        <v>14</v>
      </c>
      <c r="D14" s="23">
        <v>12000</v>
      </c>
      <c r="F14" s="11">
        <f>'[2]2019'!$B$130</f>
        <v>12000</v>
      </c>
    </row>
    <row r="15" spans="1:11" ht="12.95" customHeight="1" x14ac:dyDescent="0.25">
      <c r="A15" s="10" t="s">
        <v>15</v>
      </c>
      <c r="B15" s="19" t="s">
        <v>16</v>
      </c>
      <c r="C15" s="19"/>
      <c r="D15" s="23">
        <f>SUM(D16:D17)</f>
        <v>2756517.13</v>
      </c>
      <c r="F15" s="11">
        <f>SUM(F16:F17)</f>
        <v>2614873.29</v>
      </c>
    </row>
    <row r="16" spans="1:11" ht="12.95" customHeight="1" x14ac:dyDescent="0.25">
      <c r="A16" s="10" t="s">
        <v>17</v>
      </c>
      <c r="B16" s="19"/>
      <c r="C16" s="19" t="s">
        <v>108</v>
      </c>
      <c r="D16" s="23">
        <v>2745517.13</v>
      </c>
      <c r="F16" s="11">
        <f>'[2]2019'!$J$113</f>
        <v>2603873.29</v>
      </c>
    </row>
    <row r="17" spans="1:12" ht="12.95" customHeight="1" x14ac:dyDescent="0.25">
      <c r="A17" s="10" t="s">
        <v>113</v>
      </c>
      <c r="B17" s="19"/>
      <c r="C17" s="19" t="s">
        <v>18</v>
      </c>
      <c r="D17" s="23">
        <v>11000</v>
      </c>
      <c r="F17" s="11">
        <f>'[2]2019'!$B$131</f>
        <v>11000</v>
      </c>
    </row>
    <row r="18" spans="1:12" ht="12.95" customHeight="1" x14ac:dyDescent="0.25">
      <c r="A18" s="10" t="s">
        <v>19</v>
      </c>
      <c r="B18" s="30" t="s">
        <v>20</v>
      </c>
      <c r="C18" s="30"/>
      <c r="D18" s="11">
        <f>SUM(D19:D20)</f>
        <v>533968.85000000009</v>
      </c>
      <c r="F18" s="11">
        <f>SUM(F19:F20)</f>
        <v>289514.44999999972</v>
      </c>
    </row>
    <row r="19" spans="1:12" ht="12.95" customHeight="1" x14ac:dyDescent="0.25">
      <c r="A19" s="10" t="s">
        <v>21</v>
      </c>
      <c r="B19" s="19"/>
      <c r="C19" s="19" t="s">
        <v>109</v>
      </c>
      <c r="D19" s="11">
        <f>D10+D13-D16</f>
        <v>529968.85000000009</v>
      </c>
      <c r="F19" s="11">
        <f>F10+F13-F16</f>
        <v>286514.44999999972</v>
      </c>
    </row>
    <row r="20" spans="1:12" ht="12.95" customHeight="1" x14ac:dyDescent="0.25">
      <c r="A20" s="10" t="s">
        <v>114</v>
      </c>
      <c r="B20" s="19"/>
      <c r="C20" s="19" t="s">
        <v>22</v>
      </c>
      <c r="D20" s="11">
        <f>D11+D14-D17</f>
        <v>4000</v>
      </c>
      <c r="F20" s="11">
        <f>F11+F14-F17</f>
        <v>3000</v>
      </c>
    </row>
    <row r="21" spans="1:12" ht="12.95" customHeight="1" x14ac:dyDescent="0.25">
      <c r="A21" s="10" t="s">
        <v>23</v>
      </c>
      <c r="B21" s="18" t="s">
        <v>24</v>
      </c>
      <c r="C21" s="18"/>
      <c r="D21" s="11">
        <f>D22+D24+D25+D26+D27+D28+D29+D30+D31+D32+D33+D34+D35+D36+D37+D38+D23</f>
        <v>2814954.3981499993</v>
      </c>
      <c r="E21" s="3"/>
      <c r="F21" s="11">
        <f>F22+F24+F25+F26+F27+F28+F29+F30+F31+F32+F33+F34+F35+F36+F37+F38+F23</f>
        <v>2752732.5289500002</v>
      </c>
    </row>
    <row r="22" spans="1:12" ht="12.95" customHeight="1" x14ac:dyDescent="0.25">
      <c r="A22" s="10" t="s">
        <v>25</v>
      </c>
      <c r="B22" s="18"/>
      <c r="C22" s="18" t="s">
        <v>26</v>
      </c>
      <c r="D22" s="15">
        <v>164931</v>
      </c>
      <c r="F22" s="15">
        <v>371850.88</v>
      </c>
    </row>
    <row r="23" spans="1:12" ht="12.95" customHeight="1" x14ac:dyDescent="0.25">
      <c r="A23" s="10" t="s">
        <v>27</v>
      </c>
      <c r="B23" s="18"/>
      <c r="C23" s="18" t="s">
        <v>128</v>
      </c>
      <c r="D23" s="11">
        <v>96521.21</v>
      </c>
      <c r="F23" s="11">
        <v>4025</v>
      </c>
      <c r="K23" s="3"/>
    </row>
    <row r="24" spans="1:12" ht="12.95" customHeight="1" x14ac:dyDescent="0.25">
      <c r="A24" s="10" t="s">
        <v>29</v>
      </c>
      <c r="B24" s="12"/>
      <c r="C24" s="18" t="s">
        <v>28</v>
      </c>
      <c r="D24" s="23">
        <v>691333.67</v>
      </c>
      <c r="F24" s="11">
        <v>780378.42</v>
      </c>
      <c r="I24" s="3"/>
    </row>
    <row r="25" spans="1:12" ht="12.95" customHeight="1" x14ac:dyDescent="0.25">
      <c r="A25" s="10" t="s">
        <v>30</v>
      </c>
      <c r="B25" s="27"/>
      <c r="C25" s="1" t="s">
        <v>103</v>
      </c>
      <c r="D25" s="23">
        <v>594812.39</v>
      </c>
      <c r="F25" s="11">
        <v>551198.28</v>
      </c>
    </row>
    <row r="26" spans="1:12" ht="12.95" customHeight="1" x14ac:dyDescent="0.25">
      <c r="A26" s="10" t="s">
        <v>31</v>
      </c>
      <c r="B26" s="18"/>
      <c r="C26" s="18" t="s">
        <v>129</v>
      </c>
      <c r="D26" s="23">
        <v>389704.67</v>
      </c>
      <c r="F26" s="11">
        <v>513094.43</v>
      </c>
      <c r="I26" s="3"/>
      <c r="L26" s="3"/>
    </row>
    <row r="27" spans="1:12" s="1" customFormat="1" ht="12.95" customHeight="1" x14ac:dyDescent="0.2">
      <c r="A27" s="10" t="s">
        <v>32</v>
      </c>
      <c r="B27" s="18"/>
      <c r="C27" s="18" t="s">
        <v>77</v>
      </c>
      <c r="D27" s="23">
        <v>94108.25</v>
      </c>
      <c r="F27" s="11">
        <v>87613.95</v>
      </c>
    </row>
    <row r="28" spans="1:12" s="1" customFormat="1" ht="12.95" customHeight="1" x14ac:dyDescent="0.2">
      <c r="A28" s="10" t="s">
        <v>33</v>
      </c>
      <c r="B28" s="18"/>
      <c r="C28" s="27" t="s">
        <v>130</v>
      </c>
      <c r="D28" s="23">
        <v>250955.33</v>
      </c>
      <c r="F28" s="11">
        <v>95999.34</v>
      </c>
    </row>
    <row r="29" spans="1:12" s="1" customFormat="1" ht="12.95" customHeight="1" x14ac:dyDescent="0.2">
      <c r="A29" s="10" t="s">
        <v>34</v>
      </c>
      <c r="B29" s="18"/>
      <c r="C29" s="18" t="s">
        <v>78</v>
      </c>
      <c r="D29" s="23">
        <v>19304.259999999998</v>
      </c>
      <c r="F29" s="11">
        <v>11340</v>
      </c>
    </row>
    <row r="30" spans="1:12" s="1" customFormat="1" ht="12.95" customHeight="1" x14ac:dyDescent="0.2">
      <c r="A30" s="10" t="s">
        <v>87</v>
      </c>
      <c r="B30" s="18"/>
      <c r="C30" s="12" t="s">
        <v>124</v>
      </c>
      <c r="D30" s="11">
        <v>0</v>
      </c>
      <c r="F30" s="11">
        <v>0</v>
      </c>
    </row>
    <row r="31" spans="1:12" s="1" customFormat="1" ht="12.95" customHeight="1" x14ac:dyDescent="0.2">
      <c r="A31" s="10" t="s">
        <v>35</v>
      </c>
      <c r="B31" s="18"/>
      <c r="C31" s="18" t="s">
        <v>72</v>
      </c>
      <c r="D31" s="11">
        <v>4796.55</v>
      </c>
      <c r="F31" s="11">
        <v>6171</v>
      </c>
    </row>
    <row r="32" spans="1:12" s="1" customFormat="1" ht="12.95" customHeight="1" x14ac:dyDescent="0.2">
      <c r="A32" s="10" t="s">
        <v>73</v>
      </c>
      <c r="B32" s="12"/>
      <c r="C32" s="12" t="s">
        <v>123</v>
      </c>
      <c r="D32" s="11">
        <v>0</v>
      </c>
      <c r="F32" s="11">
        <v>0</v>
      </c>
      <c r="K32" s="3"/>
    </row>
    <row r="33" spans="1:9" s="1" customFormat="1" ht="12.95" customHeight="1" x14ac:dyDescent="0.2">
      <c r="A33" s="10" t="s">
        <v>76</v>
      </c>
      <c r="B33" s="12"/>
      <c r="C33" s="22" t="s">
        <v>110</v>
      </c>
      <c r="D33" s="11">
        <v>18664</v>
      </c>
      <c r="F33" s="11">
        <f>8603.06+2775+13000.5+1305</f>
        <v>25683.559999999998</v>
      </c>
      <c r="I33" s="3"/>
    </row>
    <row r="34" spans="1:9" s="1" customFormat="1" ht="12.95" customHeight="1" x14ac:dyDescent="0.2">
      <c r="A34" s="10" t="s">
        <v>79</v>
      </c>
      <c r="B34" s="12"/>
      <c r="C34" s="18" t="s">
        <v>131</v>
      </c>
      <c r="D34" s="23">
        <v>182183.92</v>
      </c>
      <c r="F34" s="11">
        <f>10000</f>
        <v>10000</v>
      </c>
    </row>
    <row r="35" spans="1:9" s="1" customFormat="1" ht="12.95" customHeight="1" x14ac:dyDescent="0.2">
      <c r="A35" s="10" t="s">
        <v>80</v>
      </c>
      <c r="B35" s="12"/>
      <c r="C35" s="31" t="s">
        <v>104</v>
      </c>
      <c r="D35" s="32">
        <v>36680</v>
      </c>
      <c r="F35" s="11">
        <v>33815.31</v>
      </c>
    </row>
    <row r="36" spans="1:9" s="1" customFormat="1" ht="12.95" customHeight="1" x14ac:dyDescent="0.2">
      <c r="A36" s="10" t="s">
        <v>81</v>
      </c>
      <c r="B36" s="12"/>
      <c r="C36" s="21" t="s">
        <v>118</v>
      </c>
      <c r="D36" s="11">
        <v>0</v>
      </c>
      <c r="F36" s="11">
        <v>9502.6299999999992</v>
      </c>
    </row>
    <row r="37" spans="1:9" s="1" customFormat="1" ht="12.95" customHeight="1" x14ac:dyDescent="0.2">
      <c r="A37" s="10" t="s">
        <v>82</v>
      </c>
      <c r="B37" s="12"/>
      <c r="C37" s="33" t="s">
        <v>74</v>
      </c>
      <c r="D37" s="34">
        <f>D15*1.5%</f>
        <v>41347.756949999995</v>
      </c>
      <c r="F37" s="11">
        <f>F15*1.5%</f>
        <v>39223.099349999997</v>
      </c>
    </row>
    <row r="38" spans="1:9" s="1" customFormat="1" ht="12.95" customHeight="1" x14ac:dyDescent="0.2">
      <c r="A38" s="10" t="s">
        <v>83</v>
      </c>
      <c r="B38" s="12"/>
      <c r="C38" s="12" t="s">
        <v>36</v>
      </c>
      <c r="D38" s="11">
        <f>D12*8%</f>
        <v>229611.39120000001</v>
      </c>
      <c r="F38" s="11">
        <f>F12*8%</f>
        <v>212836.62959999999</v>
      </c>
    </row>
    <row r="39" spans="1:9" s="1" customFormat="1" ht="12.95" customHeight="1" x14ac:dyDescent="0.2">
      <c r="A39" s="10" t="s">
        <v>37</v>
      </c>
      <c r="B39" s="12" t="s">
        <v>38</v>
      </c>
      <c r="C39" s="12"/>
      <c r="D39" s="11">
        <f>D15-D21</f>
        <v>-58437.268149999436</v>
      </c>
      <c r="F39" s="11">
        <f>F15-F21</f>
        <v>-137859.23895000014</v>
      </c>
    </row>
    <row r="40" spans="1:9" s="1" customFormat="1" ht="12.95" customHeight="1" x14ac:dyDescent="0.2">
      <c r="A40" s="13" t="s">
        <v>39</v>
      </c>
      <c r="B40" s="8" t="s">
        <v>99</v>
      </c>
      <c r="C40" s="8"/>
      <c r="D40" s="9"/>
      <c r="F40" s="9"/>
    </row>
    <row r="41" spans="1:9" s="1" customFormat="1" ht="12.95" customHeight="1" x14ac:dyDescent="0.2">
      <c r="A41" s="10" t="s">
        <v>40</v>
      </c>
      <c r="B41" s="12" t="s">
        <v>8</v>
      </c>
      <c r="C41" s="12"/>
      <c r="D41" s="23">
        <v>31120.560000000001</v>
      </c>
      <c r="F41" s="11">
        <f>'[1]2018'!$D$44</f>
        <v>-30677.709999999992</v>
      </c>
    </row>
    <row r="42" spans="1:9" s="1" customFormat="1" ht="12.95" customHeight="1" x14ac:dyDescent="0.2">
      <c r="A42" s="10" t="s">
        <v>41</v>
      </c>
      <c r="B42" s="12" t="s">
        <v>12</v>
      </c>
      <c r="C42" s="12"/>
      <c r="D42" s="23">
        <v>115158.52</v>
      </c>
      <c r="F42" s="11">
        <f>'[2]2019'!$F$119</f>
        <v>83131.400000000009</v>
      </c>
      <c r="I42" s="3"/>
    </row>
    <row r="43" spans="1:9" s="1" customFormat="1" ht="12.95" customHeight="1" x14ac:dyDescent="0.2">
      <c r="A43" s="10" t="s">
        <v>42</v>
      </c>
      <c r="B43" s="12" t="s">
        <v>16</v>
      </c>
      <c r="C43" s="12"/>
      <c r="D43" s="23">
        <v>138955.70000000001</v>
      </c>
      <c r="F43" s="11">
        <f>'[2]2019'!$J$119</f>
        <v>122902.32</v>
      </c>
    </row>
    <row r="44" spans="1:9" s="1" customFormat="1" ht="12.95" customHeight="1" x14ac:dyDescent="0.2">
      <c r="A44" s="10" t="s">
        <v>43</v>
      </c>
      <c r="B44" s="12" t="s">
        <v>20</v>
      </c>
      <c r="C44" s="12"/>
      <c r="D44" s="23">
        <f>D41+D42-D43</f>
        <v>7323.3800000000047</v>
      </c>
      <c r="F44" s="11">
        <f>F41+F42-F43</f>
        <v>-70448.62999999999</v>
      </c>
      <c r="I44" s="3"/>
    </row>
    <row r="45" spans="1:9" s="1" customFormat="1" ht="12.95" customHeight="1" x14ac:dyDescent="0.2">
      <c r="A45" s="10" t="s">
        <v>44</v>
      </c>
      <c r="B45" s="12" t="s">
        <v>24</v>
      </c>
      <c r="C45" s="12"/>
      <c r="D45" s="23">
        <f>SUM(D46:D48)</f>
        <v>101861.3171</v>
      </c>
      <c r="F45" s="11">
        <f>SUM(F46:F48)</f>
        <v>105932.13679999999</v>
      </c>
    </row>
    <row r="46" spans="1:9" s="1" customFormat="1" ht="12.95" customHeight="1" x14ac:dyDescent="0.2">
      <c r="A46" s="10" t="s">
        <v>45</v>
      </c>
      <c r="B46" s="12"/>
      <c r="C46" s="12" t="s">
        <v>100</v>
      </c>
      <c r="D46" s="23">
        <v>90564.3</v>
      </c>
      <c r="F46" s="11">
        <v>97438.09</v>
      </c>
      <c r="I46" s="3"/>
    </row>
    <row r="47" spans="1:9" s="1" customFormat="1" ht="12.95" customHeight="1" x14ac:dyDescent="0.2">
      <c r="A47" s="10" t="s">
        <v>46</v>
      </c>
      <c r="B47" s="12"/>
      <c r="C47" s="12" t="s">
        <v>74</v>
      </c>
      <c r="D47" s="23">
        <f>D43*1.5%</f>
        <v>2084.3355000000001</v>
      </c>
      <c r="F47" s="11">
        <f>F43*1.5%</f>
        <v>1843.5348000000001</v>
      </c>
    </row>
    <row r="48" spans="1:9" s="1" customFormat="1" ht="12.95" customHeight="1" x14ac:dyDescent="0.2">
      <c r="A48" s="10" t="s">
        <v>47</v>
      </c>
      <c r="B48" s="12"/>
      <c r="C48" s="12" t="s">
        <v>36</v>
      </c>
      <c r="D48" s="23">
        <f>D42*8%</f>
        <v>9212.6815999999999</v>
      </c>
      <c r="F48" s="11">
        <f>F42*8%</f>
        <v>6650.5120000000006</v>
      </c>
    </row>
    <row r="49" spans="1:6" s="1" customFormat="1" ht="12.95" customHeight="1" x14ac:dyDescent="0.2">
      <c r="A49" s="10" t="s">
        <v>48</v>
      </c>
      <c r="B49" s="12" t="s">
        <v>38</v>
      </c>
      <c r="C49" s="12"/>
      <c r="D49" s="11">
        <f>D43-D45</f>
        <v>37094.382900000011</v>
      </c>
      <c r="F49" s="11">
        <f>F43-F45</f>
        <v>16970.183200000014</v>
      </c>
    </row>
    <row r="50" spans="1:6" s="1" customFormat="1" ht="12.95" customHeight="1" x14ac:dyDescent="0.2">
      <c r="A50" s="13" t="s">
        <v>49</v>
      </c>
      <c r="B50" s="8" t="s">
        <v>101</v>
      </c>
      <c r="C50" s="8"/>
      <c r="D50" s="9"/>
      <c r="F50" s="9"/>
    </row>
    <row r="51" spans="1:6" s="1" customFormat="1" ht="12.95" customHeight="1" x14ac:dyDescent="0.2">
      <c r="A51" s="10" t="s">
        <v>50</v>
      </c>
      <c r="B51" s="12" t="s">
        <v>8</v>
      </c>
      <c r="C51" s="12"/>
      <c r="D51" s="23">
        <v>873.77</v>
      </c>
      <c r="F51" s="11">
        <f>'[1]2018'!$D$54</f>
        <v>16435.819999999996</v>
      </c>
    </row>
    <row r="52" spans="1:6" s="1" customFormat="1" ht="12.95" customHeight="1" x14ac:dyDescent="0.2">
      <c r="A52" s="10" t="s">
        <v>51</v>
      </c>
      <c r="B52" s="12" t="s">
        <v>12</v>
      </c>
      <c r="C52" s="12"/>
      <c r="D52" s="23">
        <v>7354.4</v>
      </c>
      <c r="F52" s="11">
        <f>'[2]2019'!$F$118</f>
        <v>38347.229999999996</v>
      </c>
    </row>
    <row r="53" spans="1:6" s="1" customFormat="1" ht="12.95" customHeight="1" x14ac:dyDescent="0.2">
      <c r="A53" s="10" t="s">
        <v>52</v>
      </c>
      <c r="B53" s="12" t="s">
        <v>16</v>
      </c>
      <c r="C53" s="12"/>
      <c r="D53" s="23">
        <v>5310</v>
      </c>
      <c r="F53" s="11">
        <f>'[2]2019'!$J$118</f>
        <v>48520.2</v>
      </c>
    </row>
    <row r="54" spans="1:6" s="1" customFormat="1" ht="12.95" customHeight="1" x14ac:dyDescent="0.2">
      <c r="A54" s="10" t="s">
        <v>53</v>
      </c>
      <c r="B54" s="12" t="s">
        <v>20</v>
      </c>
      <c r="C54" s="12"/>
      <c r="D54" s="23">
        <f>D51+D52-D53</f>
        <v>2918.17</v>
      </c>
      <c r="F54" s="11">
        <f>F51+F52-F53</f>
        <v>6262.8499999999913</v>
      </c>
    </row>
    <row r="55" spans="1:6" s="1" customFormat="1" ht="12.95" customHeight="1" x14ac:dyDescent="0.2">
      <c r="A55" s="10" t="s">
        <v>54</v>
      </c>
      <c r="B55" s="12" t="s">
        <v>24</v>
      </c>
      <c r="C55" s="12"/>
      <c r="D55" s="23">
        <f>SUM(D56:D58)</f>
        <v>35167.521999999997</v>
      </c>
      <c r="F55" s="11">
        <f>SUM(F56:F58)</f>
        <v>36416.951399999998</v>
      </c>
    </row>
    <row r="56" spans="1:6" s="1" customFormat="1" ht="12.95" customHeight="1" x14ac:dyDescent="0.2">
      <c r="A56" s="10" t="s">
        <v>55</v>
      </c>
      <c r="B56" s="12"/>
      <c r="C56" s="12" t="s">
        <v>100</v>
      </c>
      <c r="D56" s="23">
        <v>34499.519999999997</v>
      </c>
      <c r="F56" s="11">
        <v>32621.37</v>
      </c>
    </row>
    <row r="57" spans="1:6" s="1" customFormat="1" ht="12.95" customHeight="1" x14ac:dyDescent="0.2">
      <c r="A57" s="10" t="s">
        <v>56</v>
      </c>
      <c r="B57" s="12"/>
      <c r="C57" s="12" t="s">
        <v>74</v>
      </c>
      <c r="D57" s="11">
        <f>D53*1.5%</f>
        <v>79.649999999999991</v>
      </c>
      <c r="F57" s="11">
        <f>F53*1.5%</f>
        <v>727.80299999999988</v>
      </c>
    </row>
    <row r="58" spans="1:6" s="1" customFormat="1" ht="12.95" customHeight="1" x14ac:dyDescent="0.2">
      <c r="A58" s="10" t="s">
        <v>75</v>
      </c>
      <c r="B58" s="12"/>
      <c r="C58" s="12" t="s">
        <v>36</v>
      </c>
      <c r="D58" s="11">
        <f>D52*8%</f>
        <v>588.35199999999998</v>
      </c>
      <c r="F58" s="11">
        <f>F52*8%</f>
        <v>3067.7783999999997</v>
      </c>
    </row>
    <row r="59" spans="1:6" s="1" customFormat="1" ht="12.95" customHeight="1" x14ac:dyDescent="0.2">
      <c r="A59" s="10" t="s">
        <v>57</v>
      </c>
      <c r="B59" s="12" t="s">
        <v>38</v>
      </c>
      <c r="C59" s="12"/>
      <c r="D59" s="34">
        <f>D53-D55</f>
        <v>-29857.521999999997</v>
      </c>
      <c r="F59" s="11">
        <f>F53-F55</f>
        <v>12103.248599999999</v>
      </c>
    </row>
    <row r="60" spans="1:6" s="1" customFormat="1" ht="12.95" customHeight="1" x14ac:dyDescent="0.2">
      <c r="A60" s="13" t="s">
        <v>58</v>
      </c>
      <c r="B60" s="8" t="s">
        <v>102</v>
      </c>
      <c r="C60" s="8"/>
      <c r="D60" s="9"/>
      <c r="F60" s="9"/>
    </row>
    <row r="61" spans="1:6" s="1" customFormat="1" ht="12.95" customHeight="1" x14ac:dyDescent="0.2">
      <c r="A61" s="10" t="s">
        <v>65</v>
      </c>
      <c r="B61" s="12" t="s">
        <v>8</v>
      </c>
      <c r="C61" s="12"/>
      <c r="D61" s="23">
        <v>622.23</v>
      </c>
      <c r="F61" s="11">
        <f>'[1]2018'!$D$64</f>
        <v>40.109999999999673</v>
      </c>
    </row>
    <row r="62" spans="1:6" s="1" customFormat="1" ht="12.95" customHeight="1" x14ac:dyDescent="0.2">
      <c r="A62" s="10" t="s">
        <v>66</v>
      </c>
      <c r="B62" s="12" t="s">
        <v>12</v>
      </c>
      <c r="C62" s="12"/>
      <c r="D62" s="23">
        <v>2972.04</v>
      </c>
      <c r="F62" s="11">
        <f>'[2]2019'!$F$117</f>
        <v>4825.8</v>
      </c>
    </row>
    <row r="63" spans="1:6" s="1" customFormat="1" ht="12.95" customHeight="1" x14ac:dyDescent="0.2">
      <c r="A63" s="10" t="s">
        <v>67</v>
      </c>
      <c r="B63" s="12" t="s">
        <v>16</v>
      </c>
      <c r="C63" s="12"/>
      <c r="D63" s="23">
        <v>2905.39</v>
      </c>
      <c r="F63" s="11">
        <f>'[2]2019'!$J$117</f>
        <v>4407.3500000000004</v>
      </c>
    </row>
    <row r="64" spans="1:6" s="1" customFormat="1" ht="12.95" customHeight="1" x14ac:dyDescent="0.2">
      <c r="A64" s="10" t="s">
        <v>68</v>
      </c>
      <c r="B64" s="12" t="s">
        <v>20</v>
      </c>
      <c r="C64" s="12"/>
      <c r="D64" s="23">
        <f>D61+D62-D63</f>
        <v>688.88000000000011</v>
      </c>
      <c r="F64" s="11">
        <f>F61+F62-F63</f>
        <v>458.55999999999949</v>
      </c>
    </row>
    <row r="65" spans="1:6" s="1" customFormat="1" ht="12.95" customHeight="1" x14ac:dyDescent="0.2">
      <c r="A65" s="10" t="s">
        <v>69</v>
      </c>
      <c r="B65" s="12" t="s">
        <v>24</v>
      </c>
      <c r="C65" s="12"/>
      <c r="D65" s="11">
        <f>SUM(D66:D68)</f>
        <v>3254.9440499999996</v>
      </c>
      <c r="F65" s="11">
        <f>SUM(F66:F68)</f>
        <v>4124.4342500000002</v>
      </c>
    </row>
    <row r="66" spans="1:6" s="1" customFormat="1" ht="12.95" customHeight="1" x14ac:dyDescent="0.2">
      <c r="A66" s="10" t="s">
        <v>70</v>
      </c>
      <c r="B66" s="12"/>
      <c r="C66" s="12" t="s">
        <v>100</v>
      </c>
      <c r="D66" s="23">
        <v>2973.6</v>
      </c>
      <c r="F66" s="11">
        <v>3672.26</v>
      </c>
    </row>
    <row r="67" spans="1:6" s="1" customFormat="1" ht="12.95" customHeight="1" x14ac:dyDescent="0.2">
      <c r="A67" s="10" t="s">
        <v>71</v>
      </c>
      <c r="B67" s="12"/>
      <c r="C67" s="12" t="s">
        <v>74</v>
      </c>
      <c r="D67" s="11">
        <f>D63*1.5%</f>
        <v>43.580849999999998</v>
      </c>
      <c r="F67" s="11">
        <f>F63*1.5%</f>
        <v>66.110250000000008</v>
      </c>
    </row>
    <row r="68" spans="1:6" s="1" customFormat="1" ht="12.95" customHeight="1" x14ac:dyDescent="0.2">
      <c r="A68" s="10" t="s">
        <v>86</v>
      </c>
      <c r="B68" s="12"/>
      <c r="C68" s="12" t="s">
        <v>36</v>
      </c>
      <c r="D68" s="11">
        <f>D62*8%</f>
        <v>237.76320000000001</v>
      </c>
      <c r="F68" s="11">
        <f>F62*8%</f>
        <v>386.06400000000002</v>
      </c>
    </row>
    <row r="69" spans="1:6" s="1" customFormat="1" ht="12.95" customHeight="1" x14ac:dyDescent="0.2">
      <c r="A69" s="10" t="s">
        <v>88</v>
      </c>
      <c r="B69" s="12" t="s">
        <v>38</v>
      </c>
      <c r="C69" s="12"/>
      <c r="D69" s="11">
        <f>D63-D65</f>
        <v>-349.55404999999973</v>
      </c>
      <c r="F69" s="11">
        <f>F63-F65</f>
        <v>282.91575000000012</v>
      </c>
    </row>
    <row r="70" spans="1:6" s="1" customFormat="1" ht="12.95" customHeight="1" x14ac:dyDescent="0.2">
      <c r="A70" s="13" t="s">
        <v>89</v>
      </c>
      <c r="B70" s="8" t="s">
        <v>59</v>
      </c>
      <c r="C70" s="8"/>
      <c r="D70" s="9"/>
      <c r="F70" s="9"/>
    </row>
    <row r="71" spans="1:6" s="1" customFormat="1" ht="12.95" customHeight="1" x14ac:dyDescent="0.2">
      <c r="A71" s="10" t="s">
        <v>90</v>
      </c>
      <c r="B71" s="14" t="s">
        <v>84</v>
      </c>
      <c r="C71" s="14"/>
      <c r="D71" s="23">
        <v>-411421.17</v>
      </c>
      <c r="F71" s="15">
        <f>'[1]2018'!$D$78</f>
        <v>200554.64670542581</v>
      </c>
    </row>
    <row r="72" spans="1:6" s="1" customFormat="1" ht="12.95" customHeight="1" x14ac:dyDescent="0.2">
      <c r="A72" s="10" t="s">
        <v>91</v>
      </c>
      <c r="B72" s="12" t="s">
        <v>60</v>
      </c>
      <c r="C72" s="12"/>
      <c r="D72" s="23">
        <v>452960.15</v>
      </c>
      <c r="F72" s="11">
        <f>F9+F41+F51+F61</f>
        <v>229728.09000000011</v>
      </c>
    </row>
    <row r="73" spans="1:6" s="1" customFormat="1" ht="12.95" customHeight="1" x14ac:dyDescent="0.2">
      <c r="A73" s="10" t="s">
        <v>92</v>
      </c>
      <c r="B73" s="12" t="s">
        <v>61</v>
      </c>
      <c r="C73" s="12"/>
      <c r="D73" s="11">
        <f>D12+D42+D52+D62</f>
        <v>2995627.35</v>
      </c>
      <c r="F73" s="11">
        <f>F12+F42+F52+F62</f>
        <v>2786762.2999999993</v>
      </c>
    </row>
    <row r="74" spans="1:6" s="1" customFormat="1" ht="12.95" customHeight="1" x14ac:dyDescent="0.2">
      <c r="A74" s="10" t="s">
        <v>93</v>
      </c>
      <c r="B74" s="12" t="s">
        <v>62</v>
      </c>
      <c r="C74" s="12"/>
      <c r="D74" s="11">
        <f>D15+D43+D53+D63</f>
        <v>2903688.22</v>
      </c>
      <c r="F74" s="11">
        <f>F15+F43+F53+F63</f>
        <v>2790703.16</v>
      </c>
    </row>
    <row r="75" spans="1:6" s="1" customFormat="1" ht="12.95" customHeight="1" x14ac:dyDescent="0.2">
      <c r="A75" s="10" t="s">
        <v>94</v>
      </c>
      <c r="B75" s="12" t="s">
        <v>63</v>
      </c>
      <c r="C75" s="12"/>
      <c r="D75" s="34">
        <f>D72+D73-D74</f>
        <v>544899.2799999998</v>
      </c>
      <c r="F75" s="11">
        <f>F72+F73-F74</f>
        <v>225787.22999999952</v>
      </c>
    </row>
    <row r="76" spans="1:6" s="1" customFormat="1" ht="12.95" customHeight="1" x14ac:dyDescent="0.2">
      <c r="A76" s="10" t="s">
        <v>95</v>
      </c>
      <c r="B76" s="12" t="s">
        <v>24</v>
      </c>
      <c r="C76" s="12"/>
      <c r="D76" s="11">
        <f>D21+D45+D55+D65</f>
        <v>2955238.1812999994</v>
      </c>
      <c r="F76" s="11">
        <f>F21+F45+F55+F65</f>
        <v>2899206.0514000002</v>
      </c>
    </row>
    <row r="77" spans="1:6" s="1" customFormat="1" ht="12.95" customHeight="1" x14ac:dyDescent="0.2">
      <c r="A77" s="10" t="s">
        <v>96</v>
      </c>
      <c r="B77" s="12" t="s">
        <v>64</v>
      </c>
      <c r="C77" s="12"/>
      <c r="D77" s="11">
        <f>D74-D76</f>
        <v>-51549.961299999151</v>
      </c>
      <c r="F77" s="11">
        <f>F74-F76</f>
        <v>-108502.89140000008</v>
      </c>
    </row>
    <row r="78" spans="1:6" s="1" customFormat="1" ht="12.95" customHeight="1" x14ac:dyDescent="0.2">
      <c r="A78" s="10" t="s">
        <v>97</v>
      </c>
      <c r="B78" s="12" t="s">
        <v>85</v>
      </c>
      <c r="C78" s="12"/>
      <c r="D78" s="11">
        <f>D71+D74-D76</f>
        <v>-462971.13129999908</v>
      </c>
      <c r="F78" s="11">
        <f>F71+F74-F76</f>
        <v>92051.75530542573</v>
      </c>
    </row>
    <row r="79" spans="1:6" s="1" customFormat="1" ht="12.95" customHeight="1" x14ac:dyDescent="0.2">
      <c r="A79" s="5" t="s">
        <v>115</v>
      </c>
      <c r="D79" s="4"/>
      <c r="F79" s="4"/>
    </row>
    <row r="80" spans="1:6" s="1" customFormat="1" ht="12.95" customHeight="1" x14ac:dyDescent="0.2">
      <c r="A80" s="5" t="s">
        <v>116</v>
      </c>
      <c r="D80" s="4"/>
      <c r="F80" s="4"/>
    </row>
    <row r="81" spans="1:6" s="1" customFormat="1" ht="12.95" customHeight="1" x14ac:dyDescent="0.2">
      <c r="A81" s="5" t="s">
        <v>117</v>
      </c>
      <c r="D81" s="4"/>
      <c r="F81" s="4"/>
    </row>
    <row r="82" spans="1:6" s="1" customFormat="1" ht="12.95" customHeight="1" x14ac:dyDescent="0.2">
      <c r="A82" s="5"/>
      <c r="D82" s="4"/>
      <c r="F82" s="4"/>
    </row>
    <row r="83" spans="1:6" s="1" customFormat="1" ht="12.95" customHeight="1" x14ac:dyDescent="0.2">
      <c r="A83" s="5"/>
      <c r="D83" s="4"/>
      <c r="F83" s="4"/>
    </row>
    <row r="84" spans="1:6" s="1" customFormat="1" ht="12.95" customHeight="1" x14ac:dyDescent="0.2">
      <c r="A84" s="5"/>
      <c r="D84" s="4"/>
      <c r="F84" s="4"/>
    </row>
    <row r="85" spans="1:6" s="1" customFormat="1" ht="12.95" customHeight="1" x14ac:dyDescent="0.2">
      <c r="A85" s="5"/>
      <c r="D85" s="4"/>
      <c r="F85" s="4"/>
    </row>
    <row r="86" spans="1:6" s="1" customFormat="1" ht="12.95" customHeight="1" x14ac:dyDescent="0.2">
      <c r="A86" s="5"/>
      <c r="D86" s="4"/>
      <c r="F86" s="4"/>
    </row>
    <row r="87" spans="1:6" s="1" customFormat="1" ht="12.95" customHeight="1" x14ac:dyDescent="0.2">
      <c r="A87" s="5"/>
      <c r="D87" s="4"/>
      <c r="F87" s="4"/>
    </row>
    <row r="88" spans="1:6" s="1" customFormat="1" ht="12.95" customHeight="1" x14ac:dyDescent="0.2">
      <c r="A88" s="5"/>
      <c r="D88" s="4"/>
      <c r="F88" s="4"/>
    </row>
    <row r="89" spans="1:6" s="1" customFormat="1" ht="12.95" customHeight="1" x14ac:dyDescent="0.2">
      <c r="A89" s="5"/>
      <c r="D89" s="4"/>
      <c r="F89" s="4"/>
    </row>
    <row r="90" spans="1:6" s="1" customFormat="1" ht="12.95" customHeight="1" x14ac:dyDescent="0.2">
      <c r="A90" s="5"/>
      <c r="D90" s="4"/>
      <c r="F90" s="4"/>
    </row>
    <row r="91" spans="1:6" s="1" customFormat="1" ht="12.95" customHeight="1" x14ac:dyDescent="0.2">
      <c r="A91" s="5"/>
      <c r="D91" s="4"/>
      <c r="F91" s="4"/>
    </row>
    <row r="92" spans="1:6" s="1" customFormat="1" ht="12.95" customHeight="1" x14ac:dyDescent="0.2">
      <c r="A92" s="5"/>
      <c r="D92" s="4"/>
      <c r="F92" s="4"/>
    </row>
    <row r="93" spans="1:6" s="1" customFormat="1" ht="12.95" customHeight="1" x14ac:dyDescent="0.2">
      <c r="A93" s="5"/>
      <c r="D93" s="4"/>
      <c r="F93" s="4"/>
    </row>
    <row r="94" spans="1:6" s="1" customFormat="1" ht="12.95" customHeight="1" x14ac:dyDescent="0.2">
      <c r="A94" s="5"/>
      <c r="D94" s="4"/>
      <c r="F94" s="4"/>
    </row>
    <row r="95" spans="1:6" s="1" customFormat="1" ht="12.95" customHeight="1" x14ac:dyDescent="0.2">
      <c r="A95" s="5"/>
      <c r="D95" s="4"/>
      <c r="F95" s="4"/>
    </row>
    <row r="96" spans="1:6" s="1" customFormat="1" ht="12.95" customHeight="1" x14ac:dyDescent="0.2">
      <c r="A96" s="5"/>
      <c r="D96" s="4"/>
      <c r="F96" s="4"/>
    </row>
    <row r="97" spans="1:6" s="1" customFormat="1" ht="12.95" customHeight="1" x14ac:dyDescent="0.2">
      <c r="A97" s="5"/>
      <c r="D97" s="4"/>
      <c r="F97" s="4"/>
    </row>
    <row r="98" spans="1:6" s="1" customFormat="1" ht="12.95" customHeight="1" x14ac:dyDescent="0.2">
      <c r="A98" s="5"/>
      <c r="D98" s="4"/>
      <c r="F98" s="4"/>
    </row>
    <row r="99" spans="1:6" s="1" customFormat="1" ht="12.95" customHeight="1" x14ac:dyDescent="0.2">
      <c r="A99" s="5"/>
      <c r="D99" s="4"/>
      <c r="F99" s="4"/>
    </row>
    <row r="100" spans="1:6" s="1" customFormat="1" ht="12.95" customHeight="1" x14ac:dyDescent="0.2">
      <c r="A100" s="5"/>
      <c r="D100" s="4"/>
      <c r="F100" s="4"/>
    </row>
    <row r="101" spans="1:6" s="1" customFormat="1" ht="12.95" customHeight="1" x14ac:dyDescent="0.2">
      <c r="A101" s="5"/>
      <c r="D101" s="4"/>
      <c r="F101" s="4"/>
    </row>
    <row r="102" spans="1:6" s="1" customFormat="1" ht="12.95" customHeight="1" x14ac:dyDescent="0.2">
      <c r="A102" s="5"/>
      <c r="D102" s="4"/>
      <c r="F102" s="4"/>
    </row>
    <row r="103" spans="1:6" s="1" customFormat="1" ht="12.95" customHeight="1" x14ac:dyDescent="0.2">
      <c r="A103" s="5"/>
      <c r="D103" s="4"/>
      <c r="F103" s="4"/>
    </row>
    <row r="104" spans="1:6" s="1" customFormat="1" ht="12.95" customHeight="1" x14ac:dyDescent="0.2">
      <c r="A104" s="5"/>
      <c r="D104" s="4"/>
      <c r="F104" s="4"/>
    </row>
    <row r="105" spans="1:6" s="1" customFormat="1" ht="12.95" customHeight="1" x14ac:dyDescent="0.2">
      <c r="A105" s="5"/>
      <c r="D105" s="4"/>
      <c r="F105" s="4"/>
    </row>
    <row r="106" spans="1:6" s="1" customFormat="1" ht="12.95" customHeight="1" x14ac:dyDescent="0.2">
      <c r="A106" s="5"/>
      <c r="D106" s="4"/>
      <c r="F106" s="4"/>
    </row>
    <row r="107" spans="1:6" s="1" customFormat="1" ht="12.95" customHeight="1" x14ac:dyDescent="0.2">
      <c r="A107" s="5"/>
      <c r="D107" s="4"/>
      <c r="F107" s="4"/>
    </row>
    <row r="108" spans="1:6" s="1" customFormat="1" ht="12.95" customHeight="1" x14ac:dyDescent="0.2">
      <c r="A108" s="5"/>
      <c r="D108" s="4"/>
      <c r="F108" s="4"/>
    </row>
    <row r="109" spans="1:6" s="1" customFormat="1" ht="12.95" customHeight="1" x14ac:dyDescent="0.2">
      <c r="A109" s="5"/>
      <c r="D109" s="4"/>
      <c r="F109" s="4"/>
    </row>
    <row r="110" spans="1:6" s="1" customFormat="1" ht="12.95" customHeight="1" x14ac:dyDescent="0.2">
      <c r="A110" s="5"/>
      <c r="D110" s="4"/>
      <c r="F110" s="4"/>
    </row>
    <row r="111" spans="1:6" s="1" customFormat="1" ht="12.95" customHeight="1" x14ac:dyDescent="0.2">
      <c r="A111" s="5"/>
      <c r="D111" s="4"/>
      <c r="F111" s="4"/>
    </row>
    <row r="112" spans="1:6" s="1" customFormat="1" ht="12.95" customHeight="1" x14ac:dyDescent="0.2">
      <c r="A112" s="5"/>
      <c r="D112" s="4"/>
      <c r="F112" s="4"/>
    </row>
    <row r="113" spans="1:6" s="1" customFormat="1" ht="12.95" customHeight="1" x14ac:dyDescent="0.2">
      <c r="A113" s="5"/>
      <c r="D113" s="4"/>
      <c r="F113" s="4"/>
    </row>
    <row r="114" spans="1:6" s="1" customFormat="1" ht="12.95" customHeight="1" x14ac:dyDescent="0.2">
      <c r="A114" s="5"/>
      <c r="D114" s="4"/>
      <c r="F114" s="4"/>
    </row>
    <row r="115" spans="1:6" s="1" customFormat="1" ht="12.95" customHeight="1" x14ac:dyDescent="0.2">
      <c r="A115" s="5"/>
      <c r="D115" s="4"/>
      <c r="F115" s="4"/>
    </row>
    <row r="116" spans="1:6" s="1" customFormat="1" ht="12.95" customHeight="1" x14ac:dyDescent="0.2">
      <c r="A116" s="5"/>
      <c r="D116" s="4"/>
      <c r="F116" s="4"/>
    </row>
    <row r="117" spans="1:6" s="1" customFormat="1" ht="12.95" customHeight="1" x14ac:dyDescent="0.2">
      <c r="A117" s="5"/>
      <c r="D117" s="4"/>
      <c r="F117" s="4"/>
    </row>
    <row r="118" spans="1:6" s="1" customFormat="1" ht="12.95" customHeight="1" x14ac:dyDescent="0.2">
      <c r="A118" s="5"/>
      <c r="D118" s="4"/>
      <c r="F118" s="4"/>
    </row>
    <row r="119" spans="1:6" s="1" customFormat="1" ht="12.95" customHeight="1" x14ac:dyDescent="0.2">
      <c r="A119" s="5"/>
      <c r="D119" s="4"/>
      <c r="F119" s="4"/>
    </row>
    <row r="120" spans="1:6" s="1" customFormat="1" ht="12.95" customHeight="1" x14ac:dyDescent="0.2">
      <c r="A120" s="5"/>
      <c r="D120" s="4"/>
      <c r="F120" s="4"/>
    </row>
    <row r="121" spans="1:6" s="1" customFormat="1" ht="12.95" customHeight="1" x14ac:dyDescent="0.2">
      <c r="A121" s="5"/>
      <c r="D121" s="4"/>
      <c r="F121" s="4"/>
    </row>
    <row r="122" spans="1:6" s="1" customFormat="1" ht="12.95" customHeight="1" x14ac:dyDescent="0.2">
      <c r="A122" s="5"/>
      <c r="D122" s="4"/>
      <c r="F122" s="4"/>
    </row>
    <row r="123" spans="1:6" s="1" customFormat="1" ht="12.95" customHeight="1" x14ac:dyDescent="0.2">
      <c r="A123" s="5"/>
      <c r="D123" s="4"/>
      <c r="F123" s="4"/>
    </row>
    <row r="124" spans="1:6" s="1" customFormat="1" ht="12.95" customHeight="1" x14ac:dyDescent="0.2">
      <c r="A124" s="5"/>
      <c r="D124" s="4"/>
      <c r="F124" s="4"/>
    </row>
    <row r="125" spans="1:6" s="1" customFormat="1" ht="12.95" customHeight="1" x14ac:dyDescent="0.2">
      <c r="A125" s="5"/>
      <c r="D125" s="4"/>
      <c r="F125" s="4"/>
    </row>
    <row r="126" spans="1:6" s="1" customFormat="1" ht="12.95" customHeight="1" x14ac:dyDescent="0.2">
      <c r="A126" s="5"/>
      <c r="D126" s="4"/>
      <c r="F126" s="4"/>
    </row>
    <row r="127" spans="1:6" s="1" customFormat="1" ht="12.95" customHeight="1" x14ac:dyDescent="0.2">
      <c r="A127" s="5"/>
      <c r="D127" s="4"/>
      <c r="F127" s="4"/>
    </row>
    <row r="128" spans="1:6" s="1" customFormat="1" ht="12.95" customHeight="1" x14ac:dyDescent="0.2">
      <c r="A128" s="5"/>
      <c r="D128" s="4"/>
      <c r="F128" s="4"/>
    </row>
    <row r="129" spans="1:6" s="1" customFormat="1" ht="12.95" customHeight="1" x14ac:dyDescent="0.2">
      <c r="A129" s="5"/>
      <c r="D129" s="4"/>
      <c r="F129" s="4"/>
    </row>
    <row r="130" spans="1:6" s="1" customFormat="1" ht="12.95" customHeight="1" x14ac:dyDescent="0.2">
      <c r="A130" s="5"/>
      <c r="D130" s="4"/>
      <c r="F130" s="4"/>
    </row>
    <row r="131" spans="1:6" s="1" customFormat="1" ht="12.95" customHeight="1" x14ac:dyDescent="0.2">
      <c r="A131" s="5"/>
      <c r="D131" s="4"/>
      <c r="F131" s="4"/>
    </row>
    <row r="132" spans="1:6" s="1" customFormat="1" ht="12.95" customHeight="1" x14ac:dyDescent="0.2">
      <c r="A132" s="5"/>
      <c r="D132" s="4"/>
      <c r="F132" s="4"/>
    </row>
    <row r="133" spans="1:6" s="1" customFormat="1" ht="12.95" customHeight="1" x14ac:dyDescent="0.2">
      <c r="A133" s="5"/>
      <c r="D133" s="4"/>
      <c r="F133" s="4"/>
    </row>
    <row r="134" spans="1:6" s="1" customFormat="1" ht="12.95" customHeight="1" x14ac:dyDescent="0.2">
      <c r="A134" s="5"/>
      <c r="D134" s="4"/>
      <c r="F134" s="4"/>
    </row>
    <row r="135" spans="1:6" s="1" customFormat="1" ht="12.95" customHeight="1" x14ac:dyDescent="0.2">
      <c r="A135" s="5"/>
      <c r="D135" s="4"/>
      <c r="F135" s="4"/>
    </row>
    <row r="136" spans="1:6" s="1" customFormat="1" ht="12.95" customHeight="1" x14ac:dyDescent="0.2">
      <c r="A136" s="5"/>
      <c r="D136" s="4"/>
      <c r="F136" s="4"/>
    </row>
    <row r="137" spans="1:6" s="1" customFormat="1" ht="12.95" customHeight="1" x14ac:dyDescent="0.2">
      <c r="A137" s="5"/>
      <c r="D137" s="4"/>
      <c r="F137" s="4"/>
    </row>
    <row r="138" spans="1:6" s="1" customFormat="1" ht="12.95" customHeight="1" x14ac:dyDescent="0.2">
      <c r="A138" s="5"/>
      <c r="D138" s="4"/>
      <c r="F138" s="4"/>
    </row>
    <row r="139" spans="1:6" s="1" customFormat="1" ht="12.95" customHeight="1" x14ac:dyDescent="0.2">
      <c r="A139" s="5"/>
      <c r="D139" s="4"/>
      <c r="F139" s="4"/>
    </row>
    <row r="140" spans="1:6" s="1" customFormat="1" ht="12.95" customHeight="1" x14ac:dyDescent="0.2">
      <c r="A140" s="5"/>
      <c r="D140" s="4"/>
      <c r="F140" s="4"/>
    </row>
    <row r="141" spans="1:6" s="1" customFormat="1" ht="12.95" customHeight="1" x14ac:dyDescent="0.2">
      <c r="A141" s="5"/>
      <c r="D141" s="4"/>
      <c r="F141" s="4"/>
    </row>
    <row r="142" spans="1:6" s="1" customFormat="1" ht="12.95" customHeight="1" x14ac:dyDescent="0.2">
      <c r="A142" s="5"/>
      <c r="D142" s="4"/>
      <c r="F142" s="4"/>
    </row>
    <row r="143" spans="1:6" s="1" customFormat="1" ht="12.95" customHeight="1" x14ac:dyDescent="0.2">
      <c r="A143" s="5"/>
      <c r="D143" s="4"/>
      <c r="F143" s="4"/>
    </row>
    <row r="144" spans="1:6" s="1" customFormat="1" ht="12.95" customHeight="1" x14ac:dyDescent="0.2">
      <c r="A144" s="5"/>
      <c r="D144" s="4"/>
      <c r="F144" s="4"/>
    </row>
    <row r="145" spans="1:6" s="1" customFormat="1" ht="12.95" customHeight="1" x14ac:dyDescent="0.2">
      <c r="A145" s="5"/>
      <c r="D145" s="4"/>
      <c r="F145" s="4"/>
    </row>
    <row r="146" spans="1:6" s="1" customFormat="1" ht="12.95" customHeight="1" x14ac:dyDescent="0.2">
      <c r="A146" s="5"/>
      <c r="D146" s="4"/>
      <c r="F146" s="4"/>
    </row>
    <row r="147" spans="1:6" s="1" customFormat="1" ht="12.95" customHeight="1" x14ac:dyDescent="0.2">
      <c r="A147" s="5"/>
      <c r="D147" s="4"/>
      <c r="F147" s="4"/>
    </row>
    <row r="148" spans="1:6" s="1" customFormat="1" ht="12.95" customHeight="1" x14ac:dyDescent="0.2">
      <c r="A148" s="5"/>
      <c r="D148" s="4"/>
      <c r="F148" s="4"/>
    </row>
    <row r="149" spans="1:6" s="1" customFormat="1" ht="12.95" customHeight="1" x14ac:dyDescent="0.2">
      <c r="A149" s="5"/>
      <c r="D149" s="4"/>
      <c r="F149" s="4"/>
    </row>
    <row r="150" spans="1:6" s="1" customFormat="1" ht="12.95" customHeight="1" x14ac:dyDescent="0.2">
      <c r="A150" s="5"/>
      <c r="D150" s="4"/>
      <c r="F150" s="4"/>
    </row>
    <row r="151" spans="1:6" s="1" customFormat="1" ht="12.95" customHeight="1" x14ac:dyDescent="0.2">
      <c r="A151" s="5"/>
      <c r="D151" s="4"/>
      <c r="F151" s="4"/>
    </row>
    <row r="152" spans="1:6" s="1" customFormat="1" ht="12.95" customHeight="1" x14ac:dyDescent="0.2">
      <c r="A152" s="5"/>
      <c r="D152" s="4"/>
      <c r="F152" s="4"/>
    </row>
    <row r="153" spans="1:6" s="1" customFormat="1" ht="12.95" customHeight="1" x14ac:dyDescent="0.2">
      <c r="A153" s="5"/>
      <c r="D153" s="4"/>
      <c r="F153" s="4"/>
    </row>
    <row r="154" spans="1:6" s="1" customFormat="1" ht="12.95" customHeight="1" x14ac:dyDescent="0.2">
      <c r="A154" s="5"/>
      <c r="D154" s="4"/>
      <c r="F154" s="4"/>
    </row>
    <row r="155" spans="1:6" s="1" customFormat="1" ht="12.95" customHeight="1" x14ac:dyDescent="0.2">
      <c r="A155" s="5"/>
      <c r="D155" s="4"/>
      <c r="F155" s="4"/>
    </row>
    <row r="156" spans="1:6" s="1" customFormat="1" ht="12.95" customHeight="1" x14ac:dyDescent="0.2">
      <c r="A156" s="5"/>
      <c r="D156" s="4"/>
      <c r="F156" s="4"/>
    </row>
    <row r="157" spans="1:6" s="1" customFormat="1" ht="12.95" customHeight="1" x14ac:dyDescent="0.2">
      <c r="A157" s="5"/>
      <c r="D157" s="4"/>
      <c r="F157" s="4"/>
    </row>
    <row r="158" spans="1:6" s="1" customFormat="1" ht="12.95" customHeight="1" x14ac:dyDescent="0.2">
      <c r="A158" s="5"/>
      <c r="D158" s="4"/>
      <c r="F158" s="4"/>
    </row>
    <row r="159" spans="1:6" s="1" customFormat="1" ht="12.95" customHeight="1" x14ac:dyDescent="0.2">
      <c r="A159" s="5"/>
      <c r="D159" s="4"/>
      <c r="F159" s="4"/>
    </row>
    <row r="160" spans="1:6" s="1" customFormat="1" ht="12.95" customHeight="1" x14ac:dyDescent="0.2">
      <c r="A160" s="5"/>
      <c r="D160" s="4"/>
      <c r="F160" s="4"/>
    </row>
    <row r="161" spans="1:6" s="1" customFormat="1" ht="12.95" customHeight="1" x14ac:dyDescent="0.2">
      <c r="A161" s="5"/>
      <c r="D161" s="4"/>
      <c r="F161" s="4"/>
    </row>
    <row r="162" spans="1:6" s="1" customFormat="1" ht="12.95" customHeight="1" x14ac:dyDescent="0.2">
      <c r="A162" s="5"/>
      <c r="D162" s="4"/>
      <c r="F162" s="4"/>
    </row>
    <row r="163" spans="1:6" s="1" customFormat="1" ht="12.95" customHeight="1" x14ac:dyDescent="0.2">
      <c r="A163" s="5"/>
      <c r="D163" s="4"/>
      <c r="F163" s="4"/>
    </row>
    <row r="164" spans="1:6" s="1" customFormat="1" ht="12.95" customHeight="1" x14ac:dyDescent="0.2">
      <c r="A164" s="5"/>
      <c r="D164" s="4"/>
      <c r="F164" s="4"/>
    </row>
    <row r="165" spans="1:6" s="1" customFormat="1" ht="12.95" customHeight="1" x14ac:dyDescent="0.2">
      <c r="A165" s="5"/>
      <c r="D165" s="4"/>
      <c r="F165" s="4"/>
    </row>
    <row r="166" spans="1:6" s="1" customFormat="1" ht="12.95" customHeight="1" x14ac:dyDescent="0.2">
      <c r="A166" s="5"/>
      <c r="D166" s="4"/>
      <c r="F166" s="4"/>
    </row>
    <row r="167" spans="1:6" s="1" customFormat="1" ht="12.95" customHeight="1" x14ac:dyDescent="0.2">
      <c r="A167" s="5"/>
      <c r="D167" s="4"/>
      <c r="F167" s="4"/>
    </row>
    <row r="168" spans="1:6" s="1" customFormat="1" ht="12.95" customHeight="1" x14ac:dyDescent="0.2">
      <c r="A168" s="5"/>
      <c r="D168" s="4"/>
      <c r="F168" s="4"/>
    </row>
    <row r="169" spans="1:6" s="1" customFormat="1" ht="12.95" customHeight="1" x14ac:dyDescent="0.2">
      <c r="A169" s="5"/>
      <c r="D169" s="4"/>
      <c r="F169" s="4"/>
    </row>
    <row r="170" spans="1:6" s="1" customFormat="1" ht="12.95" customHeight="1" x14ac:dyDescent="0.2">
      <c r="A170" s="5"/>
      <c r="D170" s="4"/>
      <c r="F170" s="4"/>
    </row>
    <row r="171" spans="1:6" s="1" customFormat="1" ht="12.95" customHeight="1" x14ac:dyDescent="0.2">
      <c r="A171" s="5"/>
      <c r="D171" s="4"/>
      <c r="F171" s="4"/>
    </row>
    <row r="172" spans="1:6" s="1" customFormat="1" ht="12.95" customHeight="1" x14ac:dyDescent="0.2">
      <c r="A172" s="5"/>
      <c r="D172" s="4"/>
      <c r="F172" s="4"/>
    </row>
    <row r="173" spans="1:6" s="1" customFormat="1" ht="12.95" customHeight="1" x14ac:dyDescent="0.2">
      <c r="A173" s="5"/>
      <c r="D173" s="4"/>
      <c r="F173" s="4"/>
    </row>
    <row r="174" spans="1:6" s="1" customFormat="1" ht="12.95" customHeight="1" x14ac:dyDescent="0.2">
      <c r="A174" s="5"/>
      <c r="D174" s="4"/>
      <c r="F174" s="4"/>
    </row>
    <row r="175" spans="1:6" s="1" customFormat="1" ht="12.95" customHeight="1" x14ac:dyDescent="0.2">
      <c r="A175" s="5"/>
      <c r="D175" s="4"/>
      <c r="F175" s="4"/>
    </row>
    <row r="176" spans="1:6" s="1" customFormat="1" ht="12.95" customHeight="1" x14ac:dyDescent="0.2">
      <c r="A176" s="5"/>
      <c r="D176" s="4"/>
      <c r="F176" s="4"/>
    </row>
    <row r="177" spans="1:6" s="1" customFormat="1" ht="12.95" customHeight="1" x14ac:dyDescent="0.2">
      <c r="A177" s="5"/>
      <c r="D177" s="4"/>
      <c r="F177" s="4"/>
    </row>
    <row r="178" spans="1:6" s="1" customFormat="1" ht="12.95" customHeight="1" x14ac:dyDescent="0.2">
      <c r="A178" s="5"/>
      <c r="D178" s="4"/>
      <c r="F178" s="4"/>
    </row>
    <row r="179" spans="1:6" s="1" customFormat="1" ht="12.95" customHeight="1" x14ac:dyDescent="0.2">
      <c r="A179" s="5"/>
      <c r="D179" s="4"/>
      <c r="F179" s="4"/>
    </row>
    <row r="180" spans="1:6" s="1" customFormat="1" ht="12.95" customHeight="1" x14ac:dyDescent="0.2">
      <c r="A180" s="5"/>
      <c r="D180" s="4"/>
      <c r="F180" s="4"/>
    </row>
    <row r="181" spans="1:6" s="1" customFormat="1" ht="12.95" customHeight="1" x14ac:dyDescent="0.2">
      <c r="A181" s="5"/>
      <c r="D181" s="4"/>
      <c r="F181" s="4"/>
    </row>
    <row r="182" spans="1:6" s="1" customFormat="1" ht="12.95" customHeight="1" x14ac:dyDescent="0.2">
      <c r="A182" s="5"/>
      <c r="D182" s="4"/>
      <c r="F182" s="4"/>
    </row>
    <row r="183" spans="1:6" s="1" customFormat="1" ht="12.95" customHeight="1" x14ac:dyDescent="0.2">
      <c r="A183" s="5"/>
      <c r="D183" s="4"/>
      <c r="F183" s="4"/>
    </row>
    <row r="184" spans="1:6" s="1" customFormat="1" ht="12.95" customHeight="1" x14ac:dyDescent="0.2">
      <c r="A184" s="5"/>
      <c r="D184" s="4"/>
      <c r="F184" s="4"/>
    </row>
    <row r="185" spans="1:6" s="1" customFormat="1" ht="12.95" customHeight="1" x14ac:dyDescent="0.2">
      <c r="A185" s="5"/>
      <c r="D185" s="4"/>
      <c r="F185" s="4"/>
    </row>
    <row r="186" spans="1:6" s="1" customFormat="1" ht="12.95" customHeight="1" x14ac:dyDescent="0.2">
      <c r="A186" s="5"/>
      <c r="D186" s="4"/>
      <c r="F186" s="4"/>
    </row>
    <row r="187" spans="1:6" s="1" customFormat="1" ht="12.95" customHeight="1" x14ac:dyDescent="0.2">
      <c r="A187" s="5"/>
      <c r="D187" s="4"/>
      <c r="F187" s="4"/>
    </row>
    <row r="188" spans="1:6" s="1" customFormat="1" ht="12.95" customHeight="1" x14ac:dyDescent="0.2">
      <c r="A188" s="5"/>
      <c r="D188" s="4"/>
      <c r="F188" s="4"/>
    </row>
    <row r="189" spans="1:6" s="1" customFormat="1" ht="12.95" customHeight="1" x14ac:dyDescent="0.2">
      <c r="A189" s="5"/>
      <c r="D189" s="4"/>
      <c r="F189" s="4"/>
    </row>
    <row r="190" spans="1:6" s="1" customFormat="1" ht="12.95" customHeight="1" x14ac:dyDescent="0.2">
      <c r="A190" s="5"/>
      <c r="D190" s="4"/>
      <c r="F190" s="4"/>
    </row>
    <row r="191" spans="1:6" s="1" customFormat="1" ht="12.95" customHeight="1" x14ac:dyDescent="0.2">
      <c r="A191" s="5"/>
      <c r="D191" s="4"/>
      <c r="F191" s="4"/>
    </row>
    <row r="192" spans="1:6" s="1" customFormat="1" ht="12.95" customHeight="1" x14ac:dyDescent="0.2">
      <c r="A192" s="5"/>
      <c r="D192" s="4"/>
      <c r="F192" s="4"/>
    </row>
    <row r="193" spans="1:6" s="1" customFormat="1" ht="12.95" customHeight="1" x14ac:dyDescent="0.2">
      <c r="A193" s="5"/>
      <c r="D193" s="4"/>
      <c r="F193" s="4"/>
    </row>
    <row r="194" spans="1:6" s="1" customFormat="1" ht="12.95" customHeight="1" x14ac:dyDescent="0.2">
      <c r="A194" s="5"/>
      <c r="D194" s="4"/>
      <c r="F194" s="4"/>
    </row>
    <row r="195" spans="1:6" s="1" customFormat="1" ht="12.95" customHeight="1" x14ac:dyDescent="0.2">
      <c r="A195" s="5"/>
      <c r="D195" s="4"/>
      <c r="F195" s="4"/>
    </row>
    <row r="196" spans="1:6" s="1" customFormat="1" ht="12.95" customHeight="1" x14ac:dyDescent="0.2">
      <c r="A196" s="5"/>
      <c r="D196" s="4"/>
      <c r="F196" s="4"/>
    </row>
    <row r="197" spans="1:6" s="1" customFormat="1" ht="12.95" customHeight="1" x14ac:dyDescent="0.2">
      <c r="A197" s="5"/>
      <c r="D197" s="4"/>
      <c r="F197" s="4"/>
    </row>
    <row r="198" spans="1:6" s="1" customFormat="1" ht="12.95" customHeight="1" x14ac:dyDescent="0.2">
      <c r="A198" s="5"/>
      <c r="D198" s="4"/>
      <c r="F198" s="4"/>
    </row>
  </sheetData>
  <mergeCells count="4">
    <mergeCell ref="B7:C7"/>
    <mergeCell ref="B8:C8"/>
    <mergeCell ref="B9:C9"/>
    <mergeCell ref="B18:C18"/>
  </mergeCells>
  <pageMargins left="0.70866141732283472" right="0.51181102362204722" top="0.35433070866141736" bottom="0.35433070866141736" header="0.31496062992125984" footer="0.31496062992125984"/>
  <pageSetup paperSize="9" scale="78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18"/>
  <sheetViews>
    <sheetView workbookViewId="0">
      <selection activeCell="H18" sqref="H18"/>
    </sheetView>
  </sheetViews>
  <sheetFormatPr defaultRowHeight="15" x14ac:dyDescent="0.25"/>
  <cols>
    <col min="1" max="1" width="9.42578125" bestFit="1" customWidth="1"/>
    <col min="2" max="2" width="48" customWidth="1"/>
    <col min="4" max="4" width="11.28515625" bestFit="1" customWidth="1"/>
    <col min="5" max="6" width="9.42578125" bestFit="1" customWidth="1"/>
  </cols>
  <sheetData>
    <row r="2" spans="1:6" x14ac:dyDescent="0.25">
      <c r="B2" t="s">
        <v>127</v>
      </c>
    </row>
    <row r="3" spans="1:6" ht="30" customHeight="1" x14ac:dyDescent="0.25">
      <c r="A3" s="26">
        <v>1</v>
      </c>
      <c r="B3" s="20"/>
      <c r="C3" s="20"/>
      <c r="D3" s="24"/>
      <c r="E3" s="20"/>
      <c r="F3" s="20"/>
    </row>
    <row r="4" spans="1:6" ht="30" customHeight="1" x14ac:dyDescent="0.25">
      <c r="A4" s="26" t="s">
        <v>7</v>
      </c>
      <c r="B4" s="25"/>
      <c r="C4" s="20"/>
      <c r="D4" s="24"/>
      <c r="E4" s="20"/>
      <c r="F4" s="20"/>
    </row>
    <row r="5" spans="1:6" ht="30" customHeight="1" x14ac:dyDescent="0.25">
      <c r="A5" s="26" t="s">
        <v>11</v>
      </c>
      <c r="B5" s="25"/>
      <c r="C5" s="20"/>
      <c r="D5" s="24"/>
      <c r="E5" s="20"/>
      <c r="F5" s="20"/>
    </row>
    <row r="6" spans="1:6" ht="30" customHeight="1" x14ac:dyDescent="0.25">
      <c r="A6" s="26">
        <v>2</v>
      </c>
      <c r="B6" s="25"/>
      <c r="C6" s="20"/>
      <c r="D6" s="24"/>
      <c r="E6" s="20"/>
      <c r="F6" s="20"/>
    </row>
    <row r="7" spans="1:6" ht="30" customHeight="1" x14ac:dyDescent="0.25">
      <c r="A7" s="26">
        <v>3</v>
      </c>
      <c r="B7" s="25"/>
      <c r="C7" s="20"/>
      <c r="D7" s="24"/>
      <c r="E7" s="20"/>
      <c r="F7" s="20"/>
    </row>
    <row r="8" spans="1:6" ht="30" customHeight="1" x14ac:dyDescent="0.25">
      <c r="A8" s="26">
        <v>4</v>
      </c>
      <c r="B8" s="25"/>
      <c r="C8" s="20"/>
      <c r="D8" s="24"/>
      <c r="E8" s="20"/>
      <c r="F8" s="20"/>
    </row>
    <row r="9" spans="1:6" ht="30" customHeight="1" x14ac:dyDescent="0.25">
      <c r="A9" s="26">
        <v>5</v>
      </c>
      <c r="B9" s="25"/>
      <c r="C9" s="20"/>
      <c r="D9" s="24"/>
      <c r="E9" s="20"/>
      <c r="F9" s="20"/>
    </row>
    <row r="10" spans="1:6" ht="30" customHeight="1" x14ac:dyDescent="0.25">
      <c r="A10" s="26">
        <v>6</v>
      </c>
      <c r="B10" s="25"/>
      <c r="C10" s="20"/>
      <c r="D10" s="24"/>
      <c r="E10" s="20"/>
      <c r="F10" s="20"/>
    </row>
    <row r="11" spans="1:6" ht="30" customHeight="1" x14ac:dyDescent="0.25">
      <c r="A11" s="26">
        <v>7</v>
      </c>
      <c r="B11" s="25"/>
      <c r="C11" s="20"/>
      <c r="D11" s="24"/>
      <c r="E11" s="20"/>
      <c r="F11" s="20"/>
    </row>
    <row r="12" spans="1:6" ht="30" customHeight="1" x14ac:dyDescent="0.25">
      <c r="A12" s="26">
        <v>8</v>
      </c>
      <c r="B12" s="25"/>
      <c r="C12" s="20"/>
      <c r="D12" s="24"/>
      <c r="E12" s="20"/>
      <c r="F12" s="20"/>
    </row>
    <row r="13" spans="1:6" ht="30" customHeight="1" x14ac:dyDescent="0.25">
      <c r="A13" s="26">
        <v>9</v>
      </c>
      <c r="B13" s="25"/>
      <c r="C13" s="20"/>
      <c r="D13" s="24"/>
      <c r="E13" s="20"/>
      <c r="F13" s="20"/>
    </row>
    <row r="14" spans="1:6" ht="30" customHeight="1" x14ac:dyDescent="0.25">
      <c r="A14" s="26" t="s">
        <v>120</v>
      </c>
      <c r="B14" s="25"/>
      <c r="C14" s="20"/>
      <c r="D14" s="24"/>
      <c r="E14" s="20"/>
      <c r="F14" s="20"/>
    </row>
    <row r="15" spans="1:6" ht="30" customHeight="1" x14ac:dyDescent="0.25">
      <c r="A15" s="26" t="s">
        <v>121</v>
      </c>
      <c r="B15" s="25"/>
      <c r="C15" s="20"/>
      <c r="D15" s="24"/>
      <c r="E15" s="20"/>
      <c r="F15" s="20"/>
    </row>
    <row r="16" spans="1:6" ht="30" customHeight="1" x14ac:dyDescent="0.25">
      <c r="A16" s="26" t="s">
        <v>122</v>
      </c>
      <c r="B16" s="25"/>
      <c r="C16" s="20"/>
      <c r="D16" s="24"/>
      <c r="E16" s="20"/>
      <c r="F16" s="20"/>
    </row>
    <row r="17" spans="1:6" ht="30" customHeight="1" x14ac:dyDescent="0.25">
      <c r="A17" s="26">
        <v>10</v>
      </c>
      <c r="B17" s="25"/>
      <c r="C17" s="20"/>
      <c r="D17" s="24"/>
      <c r="E17" s="20"/>
      <c r="F17" s="20"/>
    </row>
    <row r="18" spans="1:6" ht="30" customHeight="1" x14ac:dyDescent="0.25">
      <c r="A18" s="26"/>
      <c r="B18" s="25"/>
      <c r="C18" s="20"/>
      <c r="D18" s="20"/>
      <c r="E18" s="20"/>
      <c r="F18" s="20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2021</vt:lpstr>
      <vt:lpstr>Текущий рем.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2022-03-29T05:01:52Z</dcterms:modified>
</cp:coreProperties>
</file>