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895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B13" i="16" l="1"/>
  <c r="B4" i="16"/>
  <c r="B14" i="16" l="1"/>
  <c r="D34" i="15"/>
  <c r="D33" i="15"/>
  <c r="D30" i="15"/>
  <c r="D22" i="15"/>
  <c r="D63" i="15" l="1"/>
  <c r="D62" i="15"/>
  <c r="D53" i="15"/>
  <c r="D52" i="15"/>
  <c r="D43" i="15"/>
  <c r="D42" i="15"/>
  <c r="D17" i="15" l="1"/>
  <c r="D16" i="15"/>
  <c r="D14" i="15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<sst xmlns="http://schemas.openxmlformats.org/spreadsheetml/2006/main" count="169" uniqueCount="142">
  <si>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</si>
  <si>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</si>
  <si>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</si>
  <si>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</si>
  <si>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</si>
  <si>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</si>
  <si>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</si>
  <si>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</si>
  <si>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</si>
  <si>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</si>
  <si>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</si>
  <si>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</si>
  <si>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</si>
  <si>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</si>
  <si>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</si>
  <si>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</si>
  <si>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</si>
  <si>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</si>
  <si>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</si>
  <si>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</si>
  <si>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</si>
  <si>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</si>
  <si>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</si>
  <si>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</si>
  <si>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</si>
  <si>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</si>
  <si>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</si>
  <si>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</si>
  <si>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</si>
  <si>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</si>
  <si>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</si>
  <si>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</si>
  <si>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</si>
  <si>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</si>
  <si>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</si>
  <si>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</si>
  <si>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</si>
  <si>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</si>
  <si>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</si>
  <si>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</si>
  <si>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</si>
  <si>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</si>
  <si>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</si>
  <si>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</si>
  <si>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</si>
  <si>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</si>
  <si>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</si>
  <si>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</si>
  <si>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</si>
  <si>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</si>
  <si>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</si>
  <si>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</si>
  <si>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</si>
  <si>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</si>
  <si>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</si>
  <si>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</si>
  <si>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</si>
  <si>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</si>
  <si>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</si>
  <si>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</si>
  <si>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</si>
  <si>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</si>
  <si>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</si>
  <si>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</si>
  <si>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</si>
  <si>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</si>
  <si>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</si>
  <si>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</si>
  <si>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</si>
  <si>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</si>
  <si>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</si>
  <si>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</si>
  <si>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</si>
  <si>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</si>
  <si>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</si>
  <si>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</si>
  <si>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</si>
  <si>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</si>
  <si>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</si>
  <si>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</si>
  <si>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</si>
  <si>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</si>
  <si>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</si>
  <si>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</si>
  <si>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</si>
  <si>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</si>
  <si>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</si>
  <si>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</si>
  <si>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</si>
  <si>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</si>
  <si>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</si>
  <si>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</si>
  <si>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</si>
  <si>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</si>
  <si>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</si>
  <si>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</si>
  <si>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</si>
  <si>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</si>
  <si>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</si>
  <si>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</si>
  <si>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</si>
  <si>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</si>
  <si>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</si>
  <si>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</si>
  <si>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</si>
  <si>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</si>
  <si>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</si>
  <si>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</si>
  <si>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Плановая,3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</si>
  <si>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</si>
  <si>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</si>
  <si>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</si>
  <si>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</si>
  <si>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</si>
  <si>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</si>
  <si>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</si>
  <si>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</si>
  <si>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</si>
  <si>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</si>
  <si>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</si>
  <si>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</si>
  <si>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Прочие расходы (Долг за отопление, ГВС,ХВС,эл.эн)</t>
  </si>
  <si>
    <t>Наименование работ</t>
  </si>
  <si>
    <t>Плановая,3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</si>
  <si>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</si>
  <si>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</si>
  <si>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</si>
  <si>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</si>
  <si>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</si>
  <si>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</si>
  <si>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</si>
  <si>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Окрас тамбуров подъездов</t>
  </si>
  <si>
    <t>Окраска домофонных дверей</t>
  </si>
  <si>
    <t>Смена пружины</t>
  </si>
  <si>
    <t>Установка дополнительного упора на плиту вентиляционной шахты</t>
  </si>
  <si>
    <t>Замена резьбы на трубопроводе на системе отопления диаметром до 20 мм</t>
  </si>
  <si>
    <t xml:space="preserve">Установка воздухоотводчиков </t>
  </si>
  <si>
    <t>Ремонт, замена светильника с  энергосберегающими лампами</t>
  </si>
  <si>
    <t>Замена светильник с датчиком движения на светильник ОНЛАЙТ</t>
  </si>
  <si>
    <t>Установка поливочных кранов</t>
  </si>
  <si>
    <t xml:space="preserve">Смена вентилей и клапанов обратных муфтовых </t>
  </si>
  <si>
    <t>по вторникам с 9-00 до 10-00 (тел. 8(351) 225-35-70), либо на наш сайт в раздел ЗАДАТЬ ВОПРОС.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</si>
</sst>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55;&#1083;&#1072;&#1085;&#1086;&#1074;&#1072;&#1103;,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586212.89999999991</v>
          </cell>
        </row>
        <row r="20">
          <cell r="D20">
            <v>2000</v>
          </cell>
        </row>
        <row r="44">
          <cell r="D44">
            <v>20132.979999999996</v>
          </cell>
        </row>
        <row r="54">
          <cell r="D54">
            <v>814.01999999999953</v>
          </cell>
        </row>
        <row r="64">
          <cell r="D64">
            <v>393.11000000000013</v>
          </cell>
        </row>
        <row r="78">
          <cell r="D78">
            <v>-1020857.5083499993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288">
          <cell r="F288">
            <v>1458936.6600000004</v>
          </cell>
          <cell r="J288">
            <v>1648187.76</v>
          </cell>
        </row>
        <row r="292">
          <cell r="F292">
            <v>3104.29</v>
          </cell>
          <cell r="J292">
            <v>2962.93</v>
          </cell>
        </row>
        <row r="293">
          <cell r="F293">
            <v>4845.13</v>
          </cell>
          <cell r="J293">
            <v>4835.66</v>
          </cell>
        </row>
        <row r="294">
          <cell r="F294">
            <v>62357.62</v>
          </cell>
          <cell r="J294">
            <v>85937.05</v>
          </cell>
        </row>
        <row r="295">
          <cell r="N295">
            <v>116648.49000000011</v>
          </cell>
        </row>
        <row r="296">
          <cell r="N296">
            <v>39142.899999999994</v>
          </cell>
        </row>
        <row r="297">
          <cell r="N297">
            <v>102738.45000000001</v>
          </cell>
        </row>
        <row r="298">
          <cell r="N298">
            <v>1601.6800000000026</v>
          </cell>
        </row>
        <row r="305">
          <cell r="B305">
            <v>12000</v>
          </cell>
        </row>
        <row r="306">
          <cell r="B306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K86">
            <v>56963.049999999996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3" workbookViewId="0">
      <selection activeCell="D13" sqref="D13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</row>
    <row r="8" spans="1:11" ht="12.95" customHeight="1" x14ac:dyDescent="0.25">
      <c r="A8" s="8" t="s">
        <v>6</v>
      </c>
      <c r="B8" s="33" t="s">
        <v>109</v>
      </c>
      <c r="C8" s="33"/>
      <c r="D8" s="9"/>
    </row>
    <row r="9" spans="1:11" ht="12.95" customHeight="1" x14ac:dyDescent="0.25">
      <c r="A9" s="10" t="s">
        <v>7</v>
      </c>
      <c r="B9" s="34" t="s">
        <v>8</v>
      </c>
      <c r="C9" s="34"/>
      <c r="D9" s="11">
        <f>SUM(D10:D11)</f>
        <v>588212.89999999991</v>
      </c>
    </row>
    <row r="10" spans="1:11" ht="12.95" customHeight="1" x14ac:dyDescent="0.25">
      <c r="A10" s="10" t="s">
        <v>9</v>
      </c>
      <c r="B10" s="12"/>
      <c r="C10" s="19" t="s">
        <v>110</v>
      </c>
      <c r="D10" s="11">
        <f>'[1]2017'!$D$19</f>
        <v>586212.89999999991</v>
      </c>
    </row>
    <row r="11" spans="1:11" ht="12.95" customHeight="1" x14ac:dyDescent="0.25">
      <c r="A11" s="10" t="s">
        <v>117</v>
      </c>
      <c r="B11" s="19"/>
      <c r="C11" s="19" t="s">
        <v>10</v>
      </c>
      <c r="D11" s="11">
        <f>'[1]2017'!$D$20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1470936.6600000004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11">
        <f>'[2]2018'!$F$288</f>
        <v>1458936.6600000004</v>
      </c>
      <c r="K13" s="17"/>
    </row>
    <row r="14" spans="1:11" ht="12.95" customHeight="1" x14ac:dyDescent="0.25">
      <c r="A14" s="10" t="s">
        <v>118</v>
      </c>
      <c r="B14" s="19"/>
      <c r="C14" s="19" t="s">
        <v>14</v>
      </c>
      <c r="D14" s="11">
        <f>'[2]2018'!$B$305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1660187.76</v>
      </c>
    </row>
    <row r="16" spans="1:11" ht="12.95" customHeight="1" x14ac:dyDescent="0.25">
      <c r="A16" s="10" t="s">
        <v>17</v>
      </c>
      <c r="B16" s="19"/>
      <c r="C16" s="19" t="s">
        <v>112</v>
      </c>
      <c r="D16" s="11">
        <f>'[2]2018'!$J$288</f>
        <v>1648187.76</v>
      </c>
    </row>
    <row r="17" spans="1:5" ht="12.95" customHeight="1" x14ac:dyDescent="0.25">
      <c r="A17" s="10" t="s">
        <v>119</v>
      </c>
      <c r="B17" s="19"/>
      <c r="C17" s="19" t="s">
        <v>18</v>
      </c>
      <c r="D17" s="11">
        <f>'[2]2018'!$B$306</f>
        <v>12000</v>
      </c>
    </row>
    <row r="18" spans="1:5" ht="12.95" customHeight="1" x14ac:dyDescent="0.25">
      <c r="A18" s="10" t="s">
        <v>19</v>
      </c>
      <c r="B18" s="34" t="s">
        <v>20</v>
      </c>
      <c r="C18" s="34"/>
      <c r="D18" s="11">
        <f>SUM(D19:D20)</f>
        <v>398961.80000000028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396961.80000000028</v>
      </c>
    </row>
    <row r="20" spans="1:5" ht="12.95" customHeight="1" x14ac:dyDescent="0.25">
      <c r="A20" s="10" t="s">
        <v>120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1640025.2692000002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[3]тек.ремонт!$K$86</f>
        <v>56963.049999999996</v>
      </c>
    </row>
    <row r="23" spans="1:5" ht="12.95" customHeight="1" x14ac:dyDescent="0.25">
      <c r="A23" s="10" t="s">
        <v>27</v>
      </c>
      <c r="B23" s="18"/>
      <c r="C23" s="18" t="s">
        <v>88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417798.98</v>
      </c>
    </row>
    <row r="25" spans="1:5" ht="12.95" customHeight="1" x14ac:dyDescent="0.25">
      <c r="A25" s="10" t="s">
        <v>30</v>
      </c>
      <c r="B25" s="18"/>
      <c r="C25" s="1" t="s">
        <v>106</v>
      </c>
      <c r="D25" s="11">
        <f>302520.14-2657.74</f>
        <v>299862.40000000002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302082.28999999998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44194.8</v>
      </c>
    </row>
    <row r="28" spans="1:5" s="1" customFormat="1" ht="12.95" customHeight="1" x14ac:dyDescent="0.2">
      <c r="A28" s="10" t="s">
        <v>33</v>
      </c>
      <c r="B28" s="18"/>
      <c r="C28" s="18" t="s">
        <v>100</v>
      </c>
      <c r="D28" s="11">
        <f>42197.51+3599.99</f>
        <v>45797.5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9540</v>
      </c>
    </row>
    <row r="30" spans="1:5" s="1" customFormat="1" ht="12.95" customHeight="1" x14ac:dyDescent="0.2">
      <c r="A30" s="10" t="s">
        <v>89</v>
      </c>
      <c r="B30" s="18"/>
      <c r="C30" s="12" t="s">
        <v>121</v>
      </c>
      <c r="D30" s="11">
        <f>'[2]2018'!$N$295+'[2]2018'!$N$296+'[2]2018'!$N$297+'[2]2018'!$N$298</f>
        <v>260131.52000000011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5247</v>
      </c>
    </row>
    <row r="32" spans="1:5" s="1" customFormat="1" ht="12.95" customHeight="1" x14ac:dyDescent="0.2">
      <c r="A32" s="10" t="s">
        <v>74</v>
      </c>
      <c r="B32" s="12"/>
      <c r="C32" s="12" t="s">
        <v>114</v>
      </c>
      <c r="D32" s="11">
        <v>17505.189999999999</v>
      </c>
    </row>
    <row r="33" spans="1:4" s="1" customFormat="1" ht="12.95" customHeight="1" x14ac:dyDescent="0.2">
      <c r="A33" s="10" t="s">
        <v>77</v>
      </c>
      <c r="B33" s="12"/>
      <c r="C33" s="18" t="s">
        <v>115</v>
      </c>
      <c r="D33" s="11">
        <f>1610.35+2299.26</f>
        <v>3909.61</v>
      </c>
    </row>
    <row r="34" spans="1:4" s="1" customFormat="1" ht="12.95" customHeight="1" x14ac:dyDescent="0.2">
      <c r="A34" s="10" t="s">
        <v>80</v>
      </c>
      <c r="B34" s="12"/>
      <c r="C34" s="18" t="s">
        <v>116</v>
      </c>
      <c r="D34" s="11">
        <f>1491.78+9000</f>
        <v>10491.78</v>
      </c>
    </row>
    <row r="35" spans="1:4" s="1" customFormat="1" ht="12.95" customHeight="1" x14ac:dyDescent="0.2">
      <c r="A35" s="10" t="s">
        <v>81</v>
      </c>
      <c r="B35" s="12"/>
      <c r="C35" s="18" t="s">
        <v>107</v>
      </c>
      <c r="D35" s="11">
        <v>18276.080000000002</v>
      </c>
    </row>
    <row r="36" spans="1:4" s="1" customFormat="1" ht="12.95" customHeight="1" x14ac:dyDescent="0.2">
      <c r="A36" s="10" t="s">
        <v>82</v>
      </c>
      <c r="B36" s="12"/>
      <c r="C36" s="23" t="s">
        <v>130</v>
      </c>
      <c r="D36" s="11">
        <v>5647.32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24902.8164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117674.93280000004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20162.490799999796</v>
      </c>
    </row>
    <row r="40" spans="1:4" s="1" customFormat="1" ht="12.95" customHeight="1" x14ac:dyDescent="0.2">
      <c r="A40" s="13" t="s">
        <v>39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'[1]2017'!$D$44</f>
        <v>20132.979999999996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'[2]2018'!$F$294</f>
        <v>62357.62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'[2]2018'!$J$294</f>
        <v>85937.05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-3446.4499999999971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48898.165350000003</v>
      </c>
    </row>
    <row r="46" spans="1:4" s="1" customFormat="1" ht="12.95" customHeight="1" x14ac:dyDescent="0.2">
      <c r="A46" s="10" t="s">
        <v>46</v>
      </c>
      <c r="B46" s="12"/>
      <c r="C46" s="12" t="s">
        <v>103</v>
      </c>
      <c r="D46" s="11">
        <v>42620.5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1289.05575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4988.6096000000007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37038.88465</v>
      </c>
    </row>
    <row r="50" spans="1:4" s="1" customFormat="1" ht="12.95" customHeight="1" x14ac:dyDescent="0.2">
      <c r="A50" s="13" t="s">
        <v>50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'[1]2017'!$D$54</f>
        <v>814.01999999999953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'[2]2018'!$F$293</f>
        <v>4845.13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'[2]2018'!$J$293</f>
        <v>4835.66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823.48999999999978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11279.9653</v>
      </c>
    </row>
    <row r="56" spans="1:4" s="1" customFormat="1" ht="12.95" customHeight="1" x14ac:dyDescent="0.2">
      <c r="A56" s="10" t="s">
        <v>56</v>
      </c>
      <c r="B56" s="12"/>
      <c r="C56" s="12" t="s">
        <v>103</v>
      </c>
      <c r="D56" s="11">
        <v>10819.82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72.534899999999993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387.61040000000003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-6444.3053</v>
      </c>
    </row>
    <row r="60" spans="1:4" s="1" customFormat="1" ht="12.95" customHeight="1" x14ac:dyDescent="0.2">
      <c r="A60" s="13" t="s">
        <v>59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'[1]2017'!$D$64</f>
        <v>393.11000000000013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'[2]2018'!$F$292</f>
        <v>3104.29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'[2]2018'!$J$292</f>
        <v>2962.93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534.47000000000025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292.78715</v>
      </c>
    </row>
    <row r="66" spans="1:4" s="1" customFormat="1" ht="12.95" customHeight="1" x14ac:dyDescent="0.2">
      <c r="A66" s="10" t="s">
        <v>71</v>
      </c>
      <c r="B66" s="12"/>
      <c r="C66" s="12" t="s">
        <v>103</v>
      </c>
      <c r="D66" s="11">
        <v>0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44.443949999999994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248.3432</v>
      </c>
    </row>
    <row r="69" spans="1:4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2670.1428499999997</v>
      </c>
    </row>
    <row r="70" spans="1:4" s="1" customFormat="1" ht="12.95" customHeight="1" x14ac:dyDescent="0.2">
      <c r="A70" s="13" t="s">
        <v>91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15">
        <f>'[1]2017'!$D$78</f>
        <v>-1020857.5083499993</v>
      </c>
    </row>
    <row r="72" spans="1:4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609553.00999999989</v>
      </c>
    </row>
    <row r="73" spans="1:4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1541243.7000000004</v>
      </c>
    </row>
    <row r="74" spans="1:4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1753923.4</v>
      </c>
    </row>
    <row r="75" spans="1:4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396873.31000000052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1700496.1870000002</v>
      </c>
    </row>
    <row r="77" spans="1:4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53427.212999999756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-967430.29534999956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141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20" sqref="E20"/>
    </sheetView>
  </sheetViews>
  <sheetFormatPr defaultRowHeight="15" x14ac:dyDescent="0.25"/>
  <cols>
    <col min="1" max="1" width="55.42578125" customWidth="1"/>
    <col min="2" max="2" width="24.28515625" customWidth="1"/>
  </cols>
  <sheetData>
    <row r="1" spans="1:2" ht="15.75" x14ac:dyDescent="0.25">
      <c r="A1" s="20" t="s">
        <v>129</v>
      </c>
    </row>
    <row r="3" spans="1:2" ht="15.75" x14ac:dyDescent="0.25">
      <c r="A3" s="21" t="s">
        <v>122</v>
      </c>
      <c r="B3" s="22" t="s">
        <v>123</v>
      </c>
    </row>
    <row r="4" spans="1:2" x14ac:dyDescent="0.25">
      <c r="A4" s="24" t="s">
        <v>131</v>
      </c>
      <c r="B4" s="28">
        <f>1957.33+12135.92</f>
        <v>14093.25</v>
      </c>
    </row>
    <row r="5" spans="1:2" x14ac:dyDescent="0.25">
      <c r="A5" s="26" t="s">
        <v>132</v>
      </c>
      <c r="B5" s="28">
        <v>2617.14</v>
      </c>
    </row>
    <row r="6" spans="1:2" x14ac:dyDescent="0.25">
      <c r="A6" s="25" t="s">
        <v>133</v>
      </c>
      <c r="B6" s="28">
        <v>681.07</v>
      </c>
    </row>
    <row r="7" spans="1:2" x14ac:dyDescent="0.25">
      <c r="A7" s="25" t="s">
        <v>134</v>
      </c>
      <c r="B7" s="28">
        <v>1109.98</v>
      </c>
    </row>
    <row r="8" spans="1:2" x14ac:dyDescent="0.25">
      <c r="A8" s="25" t="s">
        <v>135</v>
      </c>
      <c r="B8" s="28">
        <v>664.87</v>
      </c>
    </row>
    <row r="9" spans="1:2" x14ac:dyDescent="0.25">
      <c r="A9" s="30" t="s">
        <v>136</v>
      </c>
      <c r="B9" s="28">
        <v>659.92</v>
      </c>
    </row>
    <row r="10" spans="1:2" x14ac:dyDescent="0.25">
      <c r="A10" s="25" t="s">
        <v>137</v>
      </c>
      <c r="B10" s="29">
        <v>3129.15</v>
      </c>
    </row>
    <row r="11" spans="1:2" x14ac:dyDescent="0.25">
      <c r="A11" s="25" t="s">
        <v>138</v>
      </c>
      <c r="B11" s="29">
        <v>31495.52</v>
      </c>
    </row>
    <row r="12" spans="1:2" x14ac:dyDescent="0.25">
      <c r="A12" s="30" t="s">
        <v>139</v>
      </c>
      <c r="B12" s="29">
        <v>798.22</v>
      </c>
    </row>
    <row r="13" spans="1:2" x14ac:dyDescent="0.25">
      <c r="A13" s="31" t="s">
        <v>140</v>
      </c>
      <c r="B13" s="28">
        <f>774.87+434.53+504.53</f>
        <v>1713.93</v>
      </c>
    </row>
    <row r="14" spans="1:2" x14ac:dyDescent="0.25">
      <c r="A14" s="27" t="s">
        <v>124</v>
      </c>
      <c r="B14" s="28">
        <f>SUM(B4:B13)</f>
        <v>56963.049999999996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2019-03-28T08:41:58Z</dcterms:modified>
</cp:coreProperties>
</file>