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440" windowHeight="8895"/>
  </bookViews>
  <sheets>
    <sheet name="2018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0" i="15" l="1"/>
  <c r="D25" i="15" l="1"/>
  <c r="B10" i="16" l="1"/>
  <c r="D33" i="15"/>
  <c r="D22" i="15"/>
  <c r="D63" i="15" l="1"/>
  <c r="D62" i="15"/>
  <c r="D53" i="15"/>
  <c r="D52" i="15"/>
  <c r="D43" i="15"/>
  <c r="D42" i="15"/>
  <c r="D17" i="15"/>
  <c r="D16" i="15"/>
  <c r="D14" i="15"/>
  <c r="D13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<sst xmlns="http://schemas.openxmlformats.org/spreadsheetml/2006/main" count="165" uniqueCount="138">
  <si>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</si>
  <si>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</si>
  <si>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</si>
  <si>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</si>
  <si>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</si>
  <si>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</si>
  <si>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</si>
  <si>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</si>
  <si>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</si>
  <si>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</si>
  <si>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</si>
  <si>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</si>
  <si>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</si>
  <si>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</si>
  <si>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</si>
  <si>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</si>
  <si>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</si>
  <si>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</si>
  <si>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</si>
  <si>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</si>
  <si>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</si>
  <si>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</si>
  <si>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</si>
  <si>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</si>
  <si>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</si>
  <si>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</si>
  <si>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</si>
  <si>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</si>
  <si>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</si>
  <si>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</si>
  <si>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</si>
  <si>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</si>
  <si>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</si>
  <si>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</si>
  <si>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</si>
  <si>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</si>
  <si>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</si>
  <si>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</si>
  <si>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</si>
  <si>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</si>
  <si>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</si>
  <si>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</si>
  <si>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</si>
  <si>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</si>
  <si>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</si>
  <si>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</si>
  <si>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</si>
  <si>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</si>
  <si>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</si>
  <si>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</si>
  <si>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</si>
  <si>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</si>
  <si>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</si>
  <si>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</si>
  <si>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</si>
  <si>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</si>
  <si>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</si>
  <si>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</si>
  <si>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</si>
  <si>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</si>
  <si>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</si>
  <si>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</si>
  <si>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</si>
  <si>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</si>
  <si>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</si>
  <si>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</si>
  <si>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</si>
  <si>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</si>
  <si>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</si>
  <si>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</si>
  <si>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</si>
  <si>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</si>
  <si>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</si>
  <si>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</si>
  <si>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</si>
  <si>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</si>
  <si>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</si>
  <si>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</si>
  <si>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</si>
  <si>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</si>
  <si>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</si>
  <si>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</si>
  <si>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</si>
  <si>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</si>
  <si>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</si>
  <si>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</si>
  <si>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</si>
  <si>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</si>
  <si>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</si>
  <si>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</si>
  <si>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</si>
  <si>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</si>
  <si>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</si>
  <si>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</si>
  <si>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</si>
  <si>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</si>
  <si>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</si>
  <si>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</si>
  <si>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</si>
  <si>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</si>
  <si>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</si>
  <si>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</si>
  <si>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</si>
  <si>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</si>
  <si>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</si>
  <si>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</si>
  <si>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</si>
  <si>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</si>
  <si>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</si>
  <si>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</si>
  <si>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</si>
  <si>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</si>
  <si>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</si>
  <si>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</si>
  <si>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1.1.2</t>
  </si>
  <si>
    <t>1.2.2</t>
  </si>
  <si>
    <t>1.3.2</t>
  </si>
  <si>
    <t>1.4.2</t>
  </si>
  <si>
    <t>Наименование работ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</si>
  <si>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</si>
  <si>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</si>
  <si>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</si>
  <si>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</si>
  <si>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</si>
  <si>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</si>
  <si>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ул. Плановая,1</t>
  </si>
  <si>
    <t>Плановая,1</t>
  </si>
  <si>
    <t>Услуги курьера по доставке писем и документов</t>
  </si>
  <si>
    <t>Прочие расходы (Долг за отопление, ГВС,ХВС,эл.эн, ТБО)</t>
  </si>
  <si>
    <t>Страхование гражданской ответственности</t>
  </si>
  <si>
    <t>Ремонт, замена светильника с  энергосберегающими лампами</t>
  </si>
  <si>
    <t>Установка поливочных кранов</t>
  </si>
  <si>
    <t>Смена кранов двойной регулировки диаметром прохода 15 мм (после кражи)</t>
  </si>
  <si>
    <t>Смена вентиля диаметром до 25 мм (после кражи)</t>
  </si>
  <si>
    <t>Установка линейных балансировочных вентилей и балансировка системы отопления, диаметром до 20 мм (после кражи)</t>
  </si>
  <si>
    <t>Проверка работоспособности запорной арматуры и очистка фильтра (узел учета тепловой энергии диаметром 25-40 мм) (после кражи)</t>
  </si>
  <si>
    <t>по вторникам с 9-00 до 10-00 (тел. 8(351) 225-35-70), либо на наш сайт в раздел ЗАДАТЬ ВОПРОС.</t>
  </si>
  <si>
    <t>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</si>
</sst>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393">
          <cell r="F393">
            <v>716041.75</v>
          </cell>
          <cell r="J393">
            <v>445182.45</v>
          </cell>
        </row>
        <row r="397">
          <cell r="F397">
            <v>2271.1</v>
          </cell>
          <cell r="J397">
            <v>1424.99</v>
          </cell>
        </row>
        <row r="398">
          <cell r="F398">
            <v>3148.71</v>
          </cell>
          <cell r="J398">
            <v>1974.18</v>
          </cell>
        </row>
        <row r="399">
          <cell r="F399">
            <v>66971.820000000007</v>
          </cell>
          <cell r="J399">
            <v>41958.350000000006</v>
          </cell>
        </row>
        <row r="400">
          <cell r="N400">
            <v>24427.379999999997</v>
          </cell>
        </row>
        <row r="401">
          <cell r="N401">
            <v>229141.45999999996</v>
          </cell>
        </row>
        <row r="402">
          <cell r="N402">
            <v>1277.5500000000011</v>
          </cell>
        </row>
        <row r="403">
          <cell r="N403">
            <v>31349.69999999999</v>
          </cell>
        </row>
        <row r="404">
          <cell r="N404">
            <v>22268.119999999995</v>
          </cell>
        </row>
        <row r="411">
          <cell r="B411">
            <v>5700</v>
          </cell>
        </row>
        <row r="412">
          <cell r="B412">
            <v>3700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J86">
            <v>154689.22000000003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52" workbookViewId="0">
      <selection activeCell="D66" sqref="D66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122</v>
      </c>
    </row>
    <row r="4" spans="1:11" ht="12.95" customHeight="1" x14ac:dyDescent="0.25">
      <c r="A4" s="1" t="s">
        <v>1</v>
      </c>
      <c r="C4" s="1" t="s">
        <v>123</v>
      </c>
    </row>
    <row r="5" spans="1:11" ht="12.95" customHeight="1" x14ac:dyDescent="0.25">
      <c r="A5" s="1" t="s">
        <v>2</v>
      </c>
      <c r="C5" s="1" t="s">
        <v>125</v>
      </c>
    </row>
    <row r="7" spans="1:11" ht="12.95" customHeight="1" x14ac:dyDescent="0.25">
      <c r="A7" s="6" t="s">
        <v>3</v>
      </c>
      <c r="B7" s="30" t="s">
        <v>4</v>
      </c>
      <c r="C7" s="30"/>
      <c r="D7" s="7" t="s">
        <v>5</v>
      </c>
    </row>
    <row r="8" spans="1:11" ht="12.95" customHeight="1" x14ac:dyDescent="0.25">
      <c r="A8" s="8" t="s">
        <v>6</v>
      </c>
      <c r="B8" s="31" t="s">
        <v>107</v>
      </c>
      <c r="C8" s="31"/>
      <c r="D8" s="9"/>
    </row>
    <row r="9" spans="1:11" ht="12.95" customHeight="1" x14ac:dyDescent="0.25">
      <c r="A9" s="10" t="s">
        <v>7</v>
      </c>
      <c r="B9" s="32" t="s">
        <v>8</v>
      </c>
      <c r="C9" s="32"/>
      <c r="D9" s="11">
        <f>SUM(D10:D11)</f>
        <v>0</v>
      </c>
    </row>
    <row r="10" spans="1:11" ht="12.95" customHeight="1" x14ac:dyDescent="0.25">
      <c r="A10" s="10" t="s">
        <v>9</v>
      </c>
      <c r="B10" s="12"/>
      <c r="C10" s="19" t="s">
        <v>108</v>
      </c>
      <c r="D10" s="11">
        <v>0</v>
      </c>
    </row>
    <row r="11" spans="1:11" ht="12.95" customHeight="1" x14ac:dyDescent="0.25">
      <c r="A11" s="10" t="s">
        <v>114</v>
      </c>
      <c r="B11" s="19"/>
      <c r="C11" s="19" t="s">
        <v>10</v>
      </c>
      <c r="D11" s="11"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721741.75</v>
      </c>
      <c r="K12" s="16"/>
    </row>
    <row r="13" spans="1:11" ht="12.95" customHeight="1" x14ac:dyDescent="0.25">
      <c r="A13" s="10" t="s">
        <v>13</v>
      </c>
      <c r="B13" s="19"/>
      <c r="C13" s="19" t="s">
        <v>109</v>
      </c>
      <c r="D13" s="11">
        <f>'[1]2018'!$F$393</f>
        <v>716041.75</v>
      </c>
      <c r="K13" s="17"/>
    </row>
    <row r="14" spans="1:11" ht="12.95" customHeight="1" x14ac:dyDescent="0.25">
      <c r="A14" s="10" t="s">
        <v>115</v>
      </c>
      <c r="B14" s="19"/>
      <c r="C14" s="19" t="s">
        <v>14</v>
      </c>
      <c r="D14" s="11">
        <f>'[1]2018'!$B$411</f>
        <v>5700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448882.45</v>
      </c>
    </row>
    <row r="16" spans="1:11" ht="12.95" customHeight="1" x14ac:dyDescent="0.25">
      <c r="A16" s="10" t="s">
        <v>17</v>
      </c>
      <c r="B16" s="19"/>
      <c r="C16" s="19" t="s">
        <v>110</v>
      </c>
      <c r="D16" s="11">
        <f>'[1]2018'!$J$393</f>
        <v>445182.45</v>
      </c>
    </row>
    <row r="17" spans="1:5" ht="12.95" customHeight="1" x14ac:dyDescent="0.25">
      <c r="A17" s="10" t="s">
        <v>116</v>
      </c>
      <c r="B17" s="19"/>
      <c r="C17" s="19" t="s">
        <v>18</v>
      </c>
      <c r="D17" s="11">
        <f>'[1]2018'!$B$412</f>
        <v>3700</v>
      </c>
    </row>
    <row r="18" spans="1:5" ht="12.95" customHeight="1" x14ac:dyDescent="0.25">
      <c r="A18" s="10" t="s">
        <v>19</v>
      </c>
      <c r="B18" s="32" t="s">
        <v>20</v>
      </c>
      <c r="C18" s="32"/>
      <c r="D18" s="11">
        <f>SUM(D19:D20)</f>
        <v>272859.3</v>
      </c>
    </row>
    <row r="19" spans="1:5" ht="12.95" customHeight="1" x14ac:dyDescent="0.25">
      <c r="A19" s="10" t="s">
        <v>21</v>
      </c>
      <c r="B19" s="19"/>
      <c r="C19" s="19" t="s">
        <v>111</v>
      </c>
      <c r="D19" s="11">
        <f>D10+D13-D16</f>
        <v>270859.3</v>
      </c>
    </row>
    <row r="20" spans="1:5" ht="12.95" customHeight="1" x14ac:dyDescent="0.25">
      <c r="A20" s="10" t="s">
        <v>117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1168735.06675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[2]тек.ремонт!$J$86</f>
        <v>154689.22000000003</v>
      </c>
    </row>
    <row r="23" spans="1:5" ht="12.95" customHeight="1" x14ac:dyDescent="0.25">
      <c r="A23" s="10" t="s">
        <v>27</v>
      </c>
      <c r="B23" s="18"/>
      <c r="C23" s="23" t="s">
        <v>127</v>
      </c>
      <c r="D23" s="11">
        <v>2852.01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189825.1</v>
      </c>
    </row>
    <row r="25" spans="1:5" ht="12.95" customHeight="1" x14ac:dyDescent="0.25">
      <c r="A25" s="10" t="s">
        <v>30</v>
      </c>
      <c r="B25" s="18"/>
      <c r="C25" s="1" t="s">
        <v>105</v>
      </c>
      <c r="D25" s="11">
        <f>152779.12-10335.3</f>
        <v>142443.82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138445.5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41508.36</v>
      </c>
    </row>
    <row r="28" spans="1:5" s="1" customFormat="1" ht="12.95" customHeight="1" x14ac:dyDescent="0.2">
      <c r="A28" s="10" t="s">
        <v>33</v>
      </c>
      <c r="B28" s="18"/>
      <c r="C28" s="18" t="s">
        <v>99</v>
      </c>
      <c r="D28" s="11">
        <v>29010.799999999999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0</v>
      </c>
    </row>
    <row r="30" spans="1:5" s="1" customFormat="1" ht="12.95" customHeight="1" x14ac:dyDescent="0.2">
      <c r="A30" s="10" t="s">
        <v>88</v>
      </c>
      <c r="B30" s="18"/>
      <c r="C30" s="12" t="s">
        <v>128</v>
      </c>
      <c r="D30" s="11">
        <f>'[1]2018'!$N$400+'[1]2018'!$N$401+'[1]2018'!$N$402+'[1]2018'!$N$403+'[1]2018'!$N$404</f>
        <v>308464.20999999996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2937</v>
      </c>
    </row>
    <row r="32" spans="1:5" s="1" customFormat="1" ht="12.95" customHeight="1" x14ac:dyDescent="0.2">
      <c r="A32" s="10" t="s">
        <v>74</v>
      </c>
      <c r="B32" s="12"/>
      <c r="C32" s="12" t="s">
        <v>112</v>
      </c>
      <c r="D32" s="11">
        <v>9296.75</v>
      </c>
    </row>
    <row r="33" spans="1:4" s="1" customFormat="1" ht="12.95" customHeight="1" x14ac:dyDescent="0.2">
      <c r="A33" s="10" t="s">
        <v>77</v>
      </c>
      <c r="B33" s="12"/>
      <c r="C33" s="18" t="s">
        <v>113</v>
      </c>
      <c r="D33" s="11">
        <f>4300+917.25</f>
        <v>5217.25</v>
      </c>
    </row>
    <row r="34" spans="1:4" s="1" customFormat="1" ht="12.95" customHeight="1" x14ac:dyDescent="0.2">
      <c r="A34" s="10" t="s">
        <v>80</v>
      </c>
      <c r="B34" s="12"/>
      <c r="C34" s="18" t="s">
        <v>137</v>
      </c>
      <c r="D34" s="11">
        <v>64826.26</v>
      </c>
    </row>
    <row r="35" spans="1:4" s="1" customFormat="1" ht="12.95" customHeight="1" x14ac:dyDescent="0.2">
      <c r="A35" s="10" t="s">
        <v>81</v>
      </c>
      <c r="B35" s="12"/>
      <c r="C35" s="18" t="s">
        <v>106</v>
      </c>
      <c r="D35" s="11">
        <v>9229.81</v>
      </c>
    </row>
    <row r="36" spans="1:4" s="1" customFormat="1" ht="12.95" customHeight="1" x14ac:dyDescent="0.2">
      <c r="A36" s="10" t="s">
        <v>82</v>
      </c>
      <c r="B36" s="12"/>
      <c r="C36" s="24" t="s">
        <v>129</v>
      </c>
      <c r="D36" s="11">
        <v>5516.4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6733.23675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57739.340000000004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-719852.61675000004</v>
      </c>
    </row>
    <row r="40" spans="1:4" s="1" customFormat="1" ht="12.95" customHeight="1" x14ac:dyDescent="0.2">
      <c r="A40" s="13" t="s">
        <v>39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'[1]2018'!$F$399</f>
        <v>66971.820000000007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'[1]2018'!$J$399</f>
        <v>41958.350000000006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25013.47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73990.500849999997</v>
      </c>
    </row>
    <row r="46" spans="1:4" s="1" customFormat="1" ht="12.95" customHeight="1" x14ac:dyDescent="0.2">
      <c r="A46" s="10" t="s">
        <v>46</v>
      </c>
      <c r="B46" s="12"/>
      <c r="C46" s="12" t="s">
        <v>102</v>
      </c>
      <c r="D46" s="11">
        <v>68003.38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629.37525000000005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5357.7456000000011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-32032.150849999991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'[1]2018'!$F$398</f>
        <v>3148.71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'[1]2018'!$J$398</f>
        <v>1974.18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1174.53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27421.789499999999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27140.28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29.6127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251.89680000000001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-25447.609499999999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'[1]2018'!$F$397</f>
        <v>2271.1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'[1]2018'!$J$397</f>
        <v>1424.99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846.1099999999999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19310.062849999998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19107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21.374849999999999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181.68799999999999</v>
      </c>
    </row>
    <row r="69" spans="1:4" s="1" customFormat="1" ht="12.95" customHeight="1" x14ac:dyDescent="0.2">
      <c r="A69" s="10" t="s">
        <v>89</v>
      </c>
      <c r="B69" s="12" t="s">
        <v>38</v>
      </c>
      <c r="C69" s="12"/>
      <c r="D69" s="11">
        <f>D63-D65</f>
        <v>-17885.072849999997</v>
      </c>
    </row>
    <row r="70" spans="1:4" s="1" customFormat="1" ht="12.95" customHeight="1" x14ac:dyDescent="0.2">
      <c r="A70" s="13" t="s">
        <v>90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91</v>
      </c>
      <c r="B71" s="14" t="s">
        <v>85</v>
      </c>
      <c r="C71" s="14"/>
      <c r="D71" s="15">
        <v>0</v>
      </c>
    </row>
    <row r="72" spans="1:4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0</v>
      </c>
    </row>
    <row r="73" spans="1:4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794133.38</v>
      </c>
    </row>
    <row r="74" spans="1:4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494239.97000000003</v>
      </c>
    </row>
    <row r="75" spans="1:4" s="1" customFormat="1" ht="12.95" customHeight="1" x14ac:dyDescent="0.2">
      <c r="A75" s="10" t="s">
        <v>95</v>
      </c>
      <c r="B75" s="12" t="s">
        <v>64</v>
      </c>
      <c r="C75" s="12"/>
      <c r="D75" s="11">
        <f>D72+D73-D74</f>
        <v>299893.40999999997</v>
      </c>
    </row>
    <row r="76" spans="1:4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1289457.41995</v>
      </c>
    </row>
    <row r="77" spans="1:4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-795217.44995000004</v>
      </c>
    </row>
    <row r="78" spans="1:4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-795217.44995000004</v>
      </c>
    </row>
    <row r="79" spans="1:4" s="1" customFormat="1" ht="12.95" customHeight="1" x14ac:dyDescent="0.2">
      <c r="A79" s="5" t="s">
        <v>120</v>
      </c>
      <c r="D79" s="4"/>
    </row>
    <row r="80" spans="1:4" s="1" customFormat="1" ht="12.95" customHeight="1" x14ac:dyDescent="0.2">
      <c r="A80" s="5" t="s">
        <v>121</v>
      </c>
      <c r="D80" s="4"/>
    </row>
    <row r="81" spans="1:4" s="1" customFormat="1" ht="12.95" customHeight="1" x14ac:dyDescent="0.2">
      <c r="A81" s="5" t="s">
        <v>136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H10" sqref="H10"/>
    </sheetView>
  </sheetViews>
  <sheetFormatPr defaultRowHeight="15" x14ac:dyDescent="0.25"/>
  <cols>
    <col min="1" max="1" width="55.42578125" customWidth="1"/>
    <col min="2" max="2" width="24.28515625" customWidth="1"/>
  </cols>
  <sheetData>
    <row r="1" spans="1:2" ht="15.75" x14ac:dyDescent="0.25">
      <c r="A1" s="20" t="s">
        <v>124</v>
      </c>
    </row>
    <row r="3" spans="1:2" ht="15.75" x14ac:dyDescent="0.25">
      <c r="A3" s="21" t="s">
        <v>118</v>
      </c>
      <c r="B3" s="22" t="s">
        <v>126</v>
      </c>
    </row>
    <row r="4" spans="1:2" x14ac:dyDescent="0.25">
      <c r="A4" s="25" t="s">
        <v>132</v>
      </c>
      <c r="B4" s="28">
        <v>10420.780000000001</v>
      </c>
    </row>
    <row r="5" spans="1:2" x14ac:dyDescent="0.25">
      <c r="A5" s="25" t="s">
        <v>133</v>
      </c>
      <c r="B5" s="28">
        <v>3649.85</v>
      </c>
    </row>
    <row r="6" spans="1:2" ht="22.5" x14ac:dyDescent="0.25">
      <c r="A6" s="25" t="s">
        <v>134</v>
      </c>
      <c r="B6" s="28">
        <v>131944.98000000001</v>
      </c>
    </row>
    <row r="7" spans="1:2" ht="22.5" x14ac:dyDescent="0.25">
      <c r="A7" s="25" t="s">
        <v>135</v>
      </c>
      <c r="B7" s="28">
        <v>2665.62</v>
      </c>
    </row>
    <row r="8" spans="1:2" x14ac:dyDescent="0.25">
      <c r="A8" s="25" t="s">
        <v>130</v>
      </c>
      <c r="B8" s="29">
        <v>1600.48</v>
      </c>
    </row>
    <row r="9" spans="1:2" x14ac:dyDescent="0.25">
      <c r="A9" s="26" t="s">
        <v>131</v>
      </c>
      <c r="B9" s="29">
        <v>4407.51</v>
      </c>
    </row>
    <row r="10" spans="1:2" x14ac:dyDescent="0.25">
      <c r="A10" s="27" t="s">
        <v>119</v>
      </c>
      <c r="B10" s="28">
        <f>SUM(B4:B9)</f>
        <v>154689.22000000003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2019-03-28T09:24:05Z</dcterms:modified>
</cp:coreProperties>
</file>