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225"/>
  </bookViews>
  <sheets>
    <sheet name="2021" sheetId="15" r:id="rId1"/>
    <sheet name="Текущий рем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9" i="15" l="1"/>
  <c r="D12" i="15"/>
  <c r="D15" i="15"/>
  <c r="E21" i="16" l="1"/>
  <c r="F71" i="15" l="1"/>
  <c r="F63" i="15"/>
  <c r="F67" i="15" s="1"/>
  <c r="F62" i="15"/>
  <c r="F68" i="15" s="1"/>
  <c r="F61" i="15"/>
  <c r="F53" i="15"/>
  <c r="F57" i="15" s="1"/>
  <c r="F52" i="15"/>
  <c r="F58" i="15" s="1"/>
  <c r="F51" i="15"/>
  <c r="F43" i="15"/>
  <c r="F47" i="15" s="1"/>
  <c r="F42" i="15"/>
  <c r="F48" i="15" s="1"/>
  <c r="F41" i="15"/>
  <c r="F34" i="15"/>
  <c r="F33" i="15"/>
  <c r="F17" i="15"/>
  <c r="F16" i="15"/>
  <c r="F14" i="15"/>
  <c r="F13" i="15"/>
  <c r="F11" i="15"/>
  <c r="F10" i="15"/>
  <c r="F9" i="15" s="1"/>
  <c r="F15" i="15" l="1"/>
  <c r="F72" i="15"/>
  <c r="F74" i="15"/>
  <c r="F20" i="15"/>
  <c r="F12" i="15"/>
  <c r="F73" i="15" s="1"/>
  <c r="F45" i="15"/>
  <c r="F49" i="15" s="1"/>
  <c r="F55" i="15"/>
  <c r="F59" i="15" s="1"/>
  <c r="F65" i="15"/>
  <c r="F69" i="15" s="1"/>
  <c r="F19" i="15"/>
  <c r="F37" i="15"/>
  <c r="F44" i="15"/>
  <c r="F54" i="15"/>
  <c r="F64" i="15"/>
  <c r="F75" i="15" l="1"/>
  <c r="F18" i="15"/>
  <c r="F38" i="15"/>
  <c r="F21" i="15" s="1"/>
  <c r="F39" i="15" s="1"/>
  <c r="F76" i="15" l="1"/>
  <c r="F78" i="15" s="1"/>
  <c r="F77" i="15" l="1"/>
  <c r="D20" i="15" l="1"/>
  <c r="D74" i="15" l="1"/>
  <c r="D72" i="15"/>
  <c r="D67" i="15" l="1"/>
  <c r="D57" i="15"/>
  <c r="D47" i="15"/>
  <c r="D37" i="15" l="1"/>
  <c r="D44" i="15" l="1"/>
  <c r="D48" i="15"/>
  <c r="D45" i="15" s="1"/>
  <c r="D49" i="15" s="1"/>
  <c r="D54" i="15"/>
  <c r="D58" i="15"/>
  <c r="D55" i="15" s="1"/>
  <c r="D59" i="15" s="1"/>
  <c r="D68" i="15"/>
  <c r="D65" i="15" s="1"/>
  <c r="D69" i="15" s="1"/>
  <c r="D64" i="15"/>
  <c r="D19" i="15" l="1"/>
  <c r="D18" i="15" s="1"/>
  <c r="D38" i="15"/>
  <c r="D21" i="15" s="1"/>
  <c r="D73" i="15"/>
  <c r="D75" i="15" s="1"/>
  <c r="D76" i="15" l="1"/>
  <c r="D39" i="15"/>
  <c r="D77" i="15" l="1"/>
  <c r="D78" i="15"/>
</calcChain>
</file>

<file path=xl/sharedStrings.xml><?xml version="1.0" encoding="utf-8"?>
<sst xmlns="http://schemas.openxmlformats.org/spreadsheetml/2006/main" count="162" uniqueCount="134">
  <si>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</si>
  <si>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</si>
  <si>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</si>
  <si>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</si>
  <si>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</si>
  <si>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</si>
  <si>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</si>
  <si>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</si>
  <si>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</si>
  <si>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</si>
  <si>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</si>
  <si>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</si>
  <si>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</si>
  <si>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</si>
  <si>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</si>
  <si>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</si>
  <si>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</si>
  <si>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</si>
  <si>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</si>
  <si>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</si>
  <si>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</si>
  <si>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</si>
  <si>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</si>
  <si>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</si>
  <si>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</si>
  <si>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</si>
  <si>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</si>
  <si>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</si>
  <si>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</si>
  <si>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</si>
  <si>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</si>
  <si>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</si>
  <si>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</si>
  <si>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</si>
  <si>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</si>
  <si>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</si>
  <si>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</si>
  <si>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</si>
  <si>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</si>
  <si>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</si>
  <si>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</si>
  <si>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</si>
  <si>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</si>
  <si>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</si>
  <si>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</si>
  <si>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</si>
  <si>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</si>
  <si>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</si>
  <si>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</si>
  <si>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</si>
  <si>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</si>
  <si>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</si>
  <si>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</si>
  <si>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</si>
  <si>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</si>
  <si>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</si>
  <si>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</si>
  <si>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</si>
  <si>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</si>
  <si>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</si>
  <si>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</si>
  <si>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</si>
  <si>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</si>
  <si>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</si>
  <si>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</si>
  <si>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</si>
  <si>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</si>
  <si>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</si>
  <si>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</si>
  <si>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</si>
  <si>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</si>
  <si>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</si>
  <si>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</si>
  <si>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</si>
  <si>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</si>
  <si>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</si>
  <si>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</si>
  <si>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</si>
  <si>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</si>
  <si>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</si>
  <si>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</si>
  <si>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</si>
  <si>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</si>
  <si>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</si>
  <si>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</si>
  <si>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</si>
  <si>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</si>
  <si>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</si>
  <si>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</si>
  <si>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</si>
  <si>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</si>
  <si>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</si>
  <si>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</si>
  <si>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</si>
  <si>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</si>
  <si>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</si>
  <si>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</si>
  <si>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</si>
  <si>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</si>
  <si>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</si>
  <si>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</si>
  <si>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</si>
  <si>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</si>
  <si>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</si>
  <si>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</si>
  <si>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</si>
  <si>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</si>
  <si>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Задолженность на начало отчетного периода по жилому и нежилому фонду</t>
  </si>
  <si>
    <t>Содержание жилого помещения (в т.ч. обслуживание лифта, ОПУ, содержание ПТ)</t>
  </si>
  <si>
    <t>Задолженность на конец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</si>
  <si>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</si>
  <si>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</si>
  <si>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Наименование работ</t>
  </si>
  <si>
    <t>При наличии вопросов по отчету вы можете задать их в  службу эксплуатации,</t>
  </si>
  <si>
    <t>Отчет размещен на сайте www.ukgs-1.ru в разделе ЖилФонд</t>
  </si>
  <si>
    <t>по вторникам с 9-00 до 10-00 (тел.225-35-70 доб.4), либо на наш сайт в раздел ЗАДАТЬ ВОПРОС.</t>
  </si>
  <si>
    <t>Транспортные услуги по вывозу снега и мусора на субботниках</t>
  </si>
  <si>
    <t>АКТ</t>
  </si>
  <si>
    <t>дата</t>
  </si>
  <si>
    <t>сумма</t>
  </si>
  <si>
    <t>Дезинфицирующая обработка МКД</t>
  </si>
  <si>
    <t>Затраты на текущий ремонт  2021 году</t>
  </si>
  <si>
    <t>31 декабря 2021 года</t>
  </si>
  <si>
    <t>8 Марта, 14</t>
  </si>
  <si>
    <t>ул. Восьмого марта, 14</t>
  </si>
  <si>
    <t>Содержание общего имущества</t>
  </si>
  <si>
    <t>Обслуживание ВДГО</t>
  </si>
  <si>
    <t xml:space="preserve"> Обслуживание ОПУ (Поверка узля учета)</t>
  </si>
  <si>
    <t>Санитарная обрезка и вывоз веток</t>
  </si>
  <si>
    <t>01 февраля 2021 года</t>
  </si>
  <si>
    <t>Прочие</t>
  </si>
  <si>
    <t>Санитарная уборка мест общего пользования</t>
  </si>
  <si>
    <t>Благоустройство</t>
  </si>
  <si>
    <t>Уборка придомовой территории, ТКО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</si>
</sst>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0" fontId="1" fillId="3" borderId="1" xfId="0" applyFont="1" applyFill="1" applyBorder="1"/>
    <xf numFmtId="49" fontId="1" fillId="0" borderId="1" xfId="0" applyNumberFormat="1" applyFont="1" applyBorder="1"/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3" fillId="0" borderId="1" xfId="0" applyFont="1" applyBorder="1"/>
    <xf numFmtId="2" fontId="3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4" borderId="1" xfId="0" applyNumberFormat="1" applyFont="1" applyFill="1" applyBorder="1" applyAlignment="1">
      <alignment horizontal="right"/>
    </xf>
    <xf numFmtId="0" fontId="0" fillId="0" borderId="1" xfId="0" applyBorder="1"/>
    <xf numFmtId="0" fontId="3" fillId="4" borderId="1" xfId="0" applyFont="1" applyFill="1" applyBorder="1"/>
    <xf numFmtId="2" fontId="3" fillId="0" borderId="1" xfId="0" applyNumberFormat="1" applyFont="1" applyBorder="1" applyAlignment="1"/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5" fillId="0" borderId="0" xfId="0" applyFont="1"/>
    <xf numFmtId="2" fontId="6" fillId="0" borderId="0" xfId="0" applyNumberFormat="1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/>
    </xf>
    <xf numFmtId="4" fontId="1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0" fontId="1" fillId="0" borderId="2" xfId="0" applyFont="1" applyBorder="1" applyAlignment="1">
      <alignment horizontal="right"/>
    </xf>
    <xf numFmtId="0" fontId="8" fillId="0" borderId="1" xfId="0" applyFont="1" applyBorder="1" applyAlignment="1"/>
    <xf numFmtId="4" fontId="8" fillId="0" borderId="1" xfId="0" applyNumberFormat="1" applyFont="1" applyBorder="1" applyAlignment="1">
      <alignment horizontal="right"/>
    </xf>
    <xf numFmtId="0" fontId="8" fillId="0" borderId="1" xfId="0" applyFont="1" applyBorder="1"/>
    <xf numFmtId="4" fontId="8" fillId="4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43;&#1086;&#1088;&#1085;&#1072;&#1103;,2&#107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</sheetNames>
    <sheetDataSet>
      <sheetData sheetId="0" refreshError="1">
        <row r="19">
          <cell r="D19">
            <v>519634.97000000032</v>
          </cell>
        </row>
        <row r="20">
          <cell r="D20">
            <v>2000</v>
          </cell>
        </row>
        <row r="44">
          <cell r="D44">
            <v>5072</v>
          </cell>
        </row>
        <row r="54">
          <cell r="D54">
            <v>-7.3400000000001455</v>
          </cell>
        </row>
        <row r="64">
          <cell r="D64">
            <v>2.4600000000001501</v>
          </cell>
        </row>
        <row r="78">
          <cell r="D78">
            <v>60294.822949999245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8">
          <cell r="F78">
            <v>1001505.52</v>
          </cell>
          <cell r="J78">
            <v>901084.40999999992</v>
          </cell>
        </row>
        <row r="79">
          <cell r="F79">
            <v>0</v>
          </cell>
          <cell r="J79">
            <v>0</v>
          </cell>
        </row>
        <row r="80">
          <cell r="F80">
            <v>0</v>
          </cell>
          <cell r="J80">
            <v>0</v>
          </cell>
        </row>
        <row r="81">
          <cell r="F81">
            <v>0</v>
          </cell>
          <cell r="J81">
            <v>0</v>
          </cell>
        </row>
        <row r="82">
          <cell r="F82">
            <v>1759.48</v>
          </cell>
          <cell r="J82">
            <v>1096.5899999999999</v>
          </cell>
        </row>
        <row r="83">
          <cell r="F83">
            <v>2251.5699999999997</v>
          </cell>
          <cell r="J83">
            <v>1331.04</v>
          </cell>
        </row>
        <row r="84">
          <cell r="F84">
            <v>45998.1</v>
          </cell>
          <cell r="J84">
            <v>44035.409999999996</v>
          </cell>
        </row>
        <row r="95">
          <cell r="B95">
            <v>12000</v>
          </cell>
        </row>
        <row r="96">
          <cell r="B96">
            <v>11000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99"/>
  <sheetViews>
    <sheetView tabSelected="1" topLeftCell="A37" workbookViewId="0">
      <selection activeCell="D75" sqref="D75"/>
    </sheetView>
  </sheetViews>
  <sheetFormatPr defaultRowHeight="12.95" customHeight="1" x14ac:dyDescent="0.25"/>
  <cols>
    <col min="1" max="1" width="7.140625" style="1" customWidth="1"/>
    <col min="2" max="2" width="8.85546875" style="1" customWidth="1"/>
    <col min="3" max="3" width="68.5703125" style="1" customWidth="1"/>
    <col min="4" max="4" width="24.42578125" style="3" customWidth="1"/>
    <col min="5" max="5" width="9.140625" style="1"/>
    <col min="6" max="6" width="11.7109375" style="15" hidden="1" customWidth="1"/>
    <col min="7" max="21" width="9.140625" style="1"/>
  </cols>
  <sheetData>
    <row r="2" spans="1:10" ht="12.95" customHeight="1" x14ac:dyDescent="0.25">
      <c r="A2" s="2" t="s">
        <v>102</v>
      </c>
    </row>
    <row r="3" spans="1:10" ht="12.95" customHeight="1" x14ac:dyDescent="0.25">
      <c r="A3" s="1" t="s">
        <v>0</v>
      </c>
      <c r="C3" s="1" t="s">
        <v>129</v>
      </c>
    </row>
    <row r="4" spans="1:10" ht="12.95" customHeight="1" x14ac:dyDescent="0.25">
      <c r="A4" s="1" t="s">
        <v>1</v>
      </c>
      <c r="C4" s="1" t="s">
        <v>122</v>
      </c>
    </row>
    <row r="5" spans="1:10" ht="12.95" customHeight="1" x14ac:dyDescent="0.25">
      <c r="A5" s="1" t="s">
        <v>2</v>
      </c>
      <c r="C5" s="1" t="s">
        <v>124</v>
      </c>
    </row>
    <row r="6" spans="1:10" ht="12.95" customHeight="1" x14ac:dyDescent="0.25">
      <c r="A6" s="38"/>
      <c r="B6" s="38"/>
      <c r="C6" s="38"/>
    </row>
    <row r="7" spans="1:10" ht="12.95" customHeight="1" x14ac:dyDescent="0.25">
      <c r="A7" s="5" t="s">
        <v>3</v>
      </c>
      <c r="B7" s="35" t="s">
        <v>4</v>
      </c>
      <c r="C7" s="35"/>
      <c r="D7" s="16" t="s">
        <v>5</v>
      </c>
      <c r="F7" s="16" t="s">
        <v>5</v>
      </c>
    </row>
    <row r="8" spans="1:10" ht="12.95" customHeight="1" x14ac:dyDescent="0.25">
      <c r="A8" s="6" t="s">
        <v>6</v>
      </c>
      <c r="B8" s="36" t="s">
        <v>108</v>
      </c>
      <c r="C8" s="36"/>
      <c r="D8" s="17"/>
      <c r="F8" s="17"/>
    </row>
    <row r="9" spans="1:10" ht="12.95" customHeight="1" x14ac:dyDescent="0.25">
      <c r="A9" s="7" t="s">
        <v>7</v>
      </c>
      <c r="B9" s="37" t="s">
        <v>8</v>
      </c>
      <c r="C9" s="37"/>
      <c r="D9" s="20">
        <f>SUM(D10:D11)</f>
        <v>0</v>
      </c>
      <c r="F9" s="18">
        <f>SUM(F10:F11)</f>
        <v>521634.97000000032</v>
      </c>
    </row>
    <row r="10" spans="1:10" ht="12.95" customHeight="1" x14ac:dyDescent="0.25">
      <c r="A10" s="7" t="s">
        <v>9</v>
      </c>
      <c r="B10" s="8"/>
      <c r="C10" s="12" t="s">
        <v>107</v>
      </c>
      <c r="D10" s="20">
        <v>0</v>
      </c>
      <c r="F10" s="18">
        <f>'[1]2018'!$D$19</f>
        <v>519634.97000000032</v>
      </c>
    </row>
    <row r="11" spans="1:10" ht="12.95" customHeight="1" x14ac:dyDescent="0.25">
      <c r="A11" s="7" t="s">
        <v>10</v>
      </c>
      <c r="B11" s="12"/>
      <c r="C11" s="12" t="s">
        <v>11</v>
      </c>
      <c r="D11" s="20">
        <v>0</v>
      </c>
      <c r="F11" s="18">
        <f>'[1]2018'!$D$20</f>
        <v>2000</v>
      </c>
      <c r="J11" s="11"/>
    </row>
    <row r="12" spans="1:10" ht="12.95" customHeight="1" x14ac:dyDescent="0.25">
      <c r="A12" s="7" t="s">
        <v>12</v>
      </c>
      <c r="B12" s="12" t="s">
        <v>13</v>
      </c>
      <c r="C12" s="12"/>
      <c r="D12" s="20">
        <f>SUM(D13:D14)</f>
        <v>437138.13</v>
      </c>
      <c r="F12" s="18">
        <f>SUM(F13:F14)</f>
        <v>1013505.52</v>
      </c>
    </row>
    <row r="13" spans="1:10" ht="12.95" customHeight="1" x14ac:dyDescent="0.25">
      <c r="A13" s="7" t="s">
        <v>14</v>
      </c>
      <c r="B13" s="12"/>
      <c r="C13" s="12" t="s">
        <v>110</v>
      </c>
      <c r="D13" s="20">
        <v>431638.13</v>
      </c>
      <c r="F13" s="18">
        <f>'[2]2019'!$F$78+'[2]2019'!$F$79+'[2]2019'!$F$80+'[2]2019'!$F$81</f>
        <v>1001505.52</v>
      </c>
    </row>
    <row r="14" spans="1:10" ht="12.95" customHeight="1" x14ac:dyDescent="0.25">
      <c r="A14" s="7" t="s">
        <v>15</v>
      </c>
      <c r="B14" s="12"/>
      <c r="C14" s="12" t="s">
        <v>16</v>
      </c>
      <c r="D14" s="20">
        <v>5500</v>
      </c>
      <c r="F14" s="18">
        <f>'[2]2019'!$B$95</f>
        <v>12000</v>
      </c>
    </row>
    <row r="15" spans="1:10" ht="12.95" customHeight="1" x14ac:dyDescent="0.25">
      <c r="A15" s="7" t="s">
        <v>17</v>
      </c>
      <c r="B15" s="12" t="s">
        <v>18</v>
      </c>
      <c r="C15" s="12"/>
      <c r="D15" s="20">
        <f>SUM(D16:D17)</f>
        <v>324021.44</v>
      </c>
      <c r="F15" s="18">
        <f>SUM(F16:F17)</f>
        <v>912084.40999999992</v>
      </c>
    </row>
    <row r="16" spans="1:10" ht="12.95" customHeight="1" x14ac:dyDescent="0.25">
      <c r="A16" s="7" t="s">
        <v>19</v>
      </c>
      <c r="B16" s="12"/>
      <c r="C16" s="12" t="s">
        <v>111</v>
      </c>
      <c r="D16" s="20">
        <v>319521.44</v>
      </c>
      <c r="F16" s="18">
        <f>'[2]2019'!$J$78+'[2]2019'!$J$79+'[2]2019'!$J$80+'[2]2019'!$J$81</f>
        <v>901084.40999999992</v>
      </c>
    </row>
    <row r="17" spans="1:6" ht="12.95" customHeight="1" x14ac:dyDescent="0.25">
      <c r="A17" s="7" t="s">
        <v>20</v>
      </c>
      <c r="B17" s="12"/>
      <c r="C17" s="12" t="s">
        <v>21</v>
      </c>
      <c r="D17" s="20">
        <v>4500</v>
      </c>
      <c r="F17" s="18">
        <f>'[2]2019'!$B$96</f>
        <v>11000</v>
      </c>
    </row>
    <row r="18" spans="1:6" ht="12.95" customHeight="1" x14ac:dyDescent="0.25">
      <c r="A18" s="7" t="s">
        <v>22</v>
      </c>
      <c r="B18" s="37" t="s">
        <v>23</v>
      </c>
      <c r="C18" s="37"/>
      <c r="D18" s="18">
        <f>SUM(D19:D20)</f>
        <v>113116.69</v>
      </c>
      <c r="F18" s="18">
        <f>SUM(F19:F20)</f>
        <v>623056.08000000031</v>
      </c>
    </row>
    <row r="19" spans="1:6" ht="12.95" customHeight="1" x14ac:dyDescent="0.25">
      <c r="A19" s="7" t="s">
        <v>24</v>
      </c>
      <c r="B19" s="12"/>
      <c r="C19" s="12" t="s">
        <v>109</v>
      </c>
      <c r="D19" s="18">
        <f>D10+D13-D16</f>
        <v>112116.69</v>
      </c>
      <c r="F19" s="18">
        <f>F10+F13-F16</f>
        <v>620056.08000000031</v>
      </c>
    </row>
    <row r="20" spans="1:6" s="1" customFormat="1" ht="12.95" customHeight="1" x14ac:dyDescent="0.2">
      <c r="A20" s="7" t="s">
        <v>25</v>
      </c>
      <c r="B20" s="12"/>
      <c r="C20" s="12" t="s">
        <v>26</v>
      </c>
      <c r="D20" s="18">
        <f>D11+D14-D17</f>
        <v>1000</v>
      </c>
      <c r="F20" s="18">
        <f>F11+F14-F17</f>
        <v>3000</v>
      </c>
    </row>
    <row r="21" spans="1:6" s="1" customFormat="1" ht="12.95" customHeight="1" x14ac:dyDescent="0.2">
      <c r="A21" s="7" t="s">
        <v>27</v>
      </c>
      <c r="B21" s="12" t="s">
        <v>28</v>
      </c>
      <c r="C21" s="12"/>
      <c r="D21" s="18">
        <f>D22+D24+D25+D26+D27+D28+D29+D30+D31+D32+D33+D34+D35+D36+D37+D38+D23</f>
        <v>521542.46200000006</v>
      </c>
      <c r="F21" s="18">
        <f>F22+F24+F25+F26+F27+F28+F29+F30+F31+F32+F33+F34+F35+F36+F37+F38+F23</f>
        <v>974799.61775000009</v>
      </c>
    </row>
    <row r="22" spans="1:6" s="1" customFormat="1" ht="12.95" customHeight="1" x14ac:dyDescent="0.2">
      <c r="A22" s="7" t="s">
        <v>29</v>
      </c>
      <c r="B22" s="12"/>
      <c r="C22" s="12" t="s">
        <v>30</v>
      </c>
      <c r="D22" s="19">
        <v>68665.34</v>
      </c>
      <c r="F22" s="19">
        <v>72272.47</v>
      </c>
    </row>
    <row r="23" spans="1:6" s="1" customFormat="1" ht="12.95" customHeight="1" x14ac:dyDescent="0.2">
      <c r="A23" s="7" t="s">
        <v>31</v>
      </c>
      <c r="B23" s="12"/>
      <c r="C23" s="39" t="s">
        <v>90</v>
      </c>
      <c r="D23" s="40">
        <v>12150</v>
      </c>
      <c r="F23" s="18">
        <v>2675</v>
      </c>
    </row>
    <row r="24" spans="1:6" s="1" customFormat="1" ht="12.95" customHeight="1" x14ac:dyDescent="0.2">
      <c r="A24" s="7" t="s">
        <v>33</v>
      </c>
      <c r="B24" s="8"/>
      <c r="C24" s="12" t="s">
        <v>32</v>
      </c>
      <c r="D24" s="20">
        <v>126381.45</v>
      </c>
      <c r="F24" s="18">
        <v>289569.26</v>
      </c>
    </row>
    <row r="25" spans="1:6" s="1" customFormat="1" ht="12.95" customHeight="1" x14ac:dyDescent="0.2">
      <c r="A25" s="7" t="s">
        <v>34</v>
      </c>
      <c r="B25" s="12"/>
      <c r="C25" s="1" t="s">
        <v>125</v>
      </c>
      <c r="D25" s="20">
        <v>17644.88</v>
      </c>
      <c r="F25" s="18">
        <v>207729.65</v>
      </c>
    </row>
    <row r="26" spans="1:6" s="1" customFormat="1" ht="12.95" customHeight="1" x14ac:dyDescent="0.2">
      <c r="A26" s="7" t="s">
        <v>35</v>
      </c>
      <c r="B26" s="12"/>
      <c r="C26" s="12" t="s">
        <v>133</v>
      </c>
      <c r="D26" s="20">
        <v>71241.5</v>
      </c>
      <c r="F26" s="18">
        <v>197930.59</v>
      </c>
    </row>
    <row r="27" spans="1:6" s="1" customFormat="1" ht="12.95" customHeight="1" x14ac:dyDescent="0.2">
      <c r="A27" s="7" t="s">
        <v>36</v>
      </c>
      <c r="B27" s="12"/>
      <c r="C27" s="12" t="s">
        <v>80</v>
      </c>
      <c r="D27" s="20">
        <v>17203.759999999998</v>
      </c>
      <c r="F27" s="18">
        <v>34015.01</v>
      </c>
    </row>
    <row r="28" spans="1:6" s="1" customFormat="1" ht="12.95" customHeight="1" x14ac:dyDescent="0.2">
      <c r="A28" s="7" t="s">
        <v>37</v>
      </c>
      <c r="B28" s="12"/>
      <c r="C28" s="12" t="s">
        <v>131</v>
      </c>
      <c r="D28" s="20">
        <v>45876.69</v>
      </c>
      <c r="F28" s="18">
        <v>29010.79</v>
      </c>
    </row>
    <row r="29" spans="1:6" s="1" customFormat="1" ht="12.95" customHeight="1" x14ac:dyDescent="0.2">
      <c r="A29" s="7" t="s">
        <v>38</v>
      </c>
      <c r="B29" s="12"/>
      <c r="C29" s="12" t="s">
        <v>81</v>
      </c>
      <c r="D29" s="20">
        <v>3528.98</v>
      </c>
      <c r="F29" s="18">
        <v>7140</v>
      </c>
    </row>
    <row r="30" spans="1:6" s="1" customFormat="1" ht="12.95" customHeight="1" x14ac:dyDescent="0.2">
      <c r="A30" s="7" t="s">
        <v>91</v>
      </c>
      <c r="B30" s="12"/>
      <c r="C30" s="32" t="s">
        <v>132</v>
      </c>
      <c r="D30" s="33">
        <v>33304.71</v>
      </c>
      <c r="F30" s="18"/>
    </row>
    <row r="31" spans="1:6" s="1" customFormat="1" ht="12.95" customHeight="1" x14ac:dyDescent="0.2">
      <c r="A31" s="7" t="s">
        <v>39</v>
      </c>
      <c r="B31" s="12"/>
      <c r="C31" s="39" t="s">
        <v>130</v>
      </c>
      <c r="D31" s="40">
        <v>8520</v>
      </c>
      <c r="F31" s="18">
        <v>3927</v>
      </c>
    </row>
    <row r="32" spans="1:6" s="1" customFormat="1" ht="12.95" customHeight="1" x14ac:dyDescent="0.2">
      <c r="A32" s="7" t="s">
        <v>76</v>
      </c>
      <c r="B32" s="8"/>
      <c r="C32" s="41" t="s">
        <v>120</v>
      </c>
      <c r="D32" s="40">
        <v>1616.9</v>
      </c>
      <c r="F32" s="18"/>
    </row>
    <row r="33" spans="1:6" s="1" customFormat="1" ht="12.95" customHeight="1" x14ac:dyDescent="0.2">
      <c r="A33" s="7" t="s">
        <v>79</v>
      </c>
      <c r="B33" s="8"/>
      <c r="C33" s="41" t="s">
        <v>128</v>
      </c>
      <c r="D33" s="40">
        <v>14292</v>
      </c>
      <c r="E33" s="34"/>
      <c r="F33" s="18">
        <f>4680+1110+7116.5+522</f>
        <v>13428.5</v>
      </c>
    </row>
    <row r="34" spans="1:6" s="1" customFormat="1" ht="12.95" customHeight="1" x14ac:dyDescent="0.2">
      <c r="A34" s="7" t="s">
        <v>82</v>
      </c>
      <c r="B34" s="8"/>
      <c r="C34" s="39" t="s">
        <v>116</v>
      </c>
      <c r="D34" s="42">
        <v>15540</v>
      </c>
      <c r="F34" s="18">
        <f>1952.3+4000</f>
        <v>5952.3</v>
      </c>
    </row>
    <row r="35" spans="1:6" s="1" customFormat="1" ht="12.95" customHeight="1" x14ac:dyDescent="0.2">
      <c r="A35" s="7" t="s">
        <v>83</v>
      </c>
      <c r="B35" s="8"/>
      <c r="C35" s="12" t="s">
        <v>126</v>
      </c>
      <c r="D35" s="20">
        <v>17644.88</v>
      </c>
      <c r="F35" s="18">
        <v>12792.46</v>
      </c>
    </row>
    <row r="36" spans="1:6" s="1" customFormat="1" ht="12.95" customHeight="1" x14ac:dyDescent="0.2">
      <c r="A36" s="7" t="s">
        <v>84</v>
      </c>
      <c r="B36" s="8"/>
      <c r="C36" s="39" t="s">
        <v>127</v>
      </c>
      <c r="D36" s="40">
        <v>28100</v>
      </c>
      <c r="F36" s="18">
        <v>3594.88</v>
      </c>
    </row>
    <row r="37" spans="1:6" s="1" customFormat="1" ht="12.95" customHeight="1" x14ac:dyDescent="0.2">
      <c r="A37" s="7" t="s">
        <v>85</v>
      </c>
      <c r="B37" s="8"/>
      <c r="C37" s="41" t="s">
        <v>77</v>
      </c>
      <c r="D37" s="40">
        <f>D15*1.5%</f>
        <v>4860.3216000000002</v>
      </c>
      <c r="F37" s="18">
        <f>F15*1.5%</f>
        <v>13681.266149999998</v>
      </c>
    </row>
    <row r="38" spans="1:6" s="1" customFormat="1" ht="12.95" customHeight="1" x14ac:dyDescent="0.2">
      <c r="A38" s="7" t="s">
        <v>86</v>
      </c>
      <c r="B38" s="8"/>
      <c r="C38" s="8" t="s">
        <v>40</v>
      </c>
      <c r="D38" s="18">
        <f>D12*8%</f>
        <v>34971.0504</v>
      </c>
      <c r="F38" s="18">
        <f>F12*8%</f>
        <v>81080.441600000006</v>
      </c>
    </row>
    <row r="39" spans="1:6" s="1" customFormat="1" ht="12.95" customHeight="1" x14ac:dyDescent="0.2">
      <c r="A39" s="7" t="s">
        <v>41</v>
      </c>
      <c r="B39" s="8" t="s">
        <v>42</v>
      </c>
      <c r="C39" s="8"/>
      <c r="D39" s="18">
        <f>D15-D21</f>
        <v>-197521.02200000006</v>
      </c>
      <c r="F39" s="18">
        <f>F15-F21</f>
        <v>-62715.207750000176</v>
      </c>
    </row>
    <row r="40" spans="1:6" s="1" customFormat="1" ht="12.95" customHeight="1" x14ac:dyDescent="0.2">
      <c r="A40" s="9" t="s">
        <v>43</v>
      </c>
      <c r="B40" s="6" t="s">
        <v>103</v>
      </c>
      <c r="C40" s="6"/>
      <c r="D40" s="17"/>
      <c r="F40" s="17"/>
    </row>
    <row r="41" spans="1:6" s="1" customFormat="1" ht="12.95" customHeight="1" x14ac:dyDescent="0.2">
      <c r="A41" s="7" t="s">
        <v>44</v>
      </c>
      <c r="B41" s="8" t="s">
        <v>8</v>
      </c>
      <c r="C41" s="8"/>
      <c r="D41" s="20">
        <v>0</v>
      </c>
      <c r="F41" s="18">
        <f>'[1]2018'!$D$44</f>
        <v>5072</v>
      </c>
    </row>
    <row r="42" spans="1:6" s="1" customFormat="1" ht="12.95" customHeight="1" x14ac:dyDescent="0.2">
      <c r="A42" s="7" t="s">
        <v>45</v>
      </c>
      <c r="B42" s="8" t="s">
        <v>13</v>
      </c>
      <c r="C42" s="8"/>
      <c r="D42" s="20">
        <v>9107.0499999999993</v>
      </c>
      <c r="F42" s="18">
        <f>'[2]2019'!$F$84</f>
        <v>45998.1</v>
      </c>
    </row>
    <row r="43" spans="1:6" s="1" customFormat="1" ht="12.95" customHeight="1" x14ac:dyDescent="0.2">
      <c r="A43" s="7" t="s">
        <v>46</v>
      </c>
      <c r="B43" s="8" t="s">
        <v>18</v>
      </c>
      <c r="C43" s="8"/>
      <c r="D43" s="20">
        <v>7619.83</v>
      </c>
      <c r="F43" s="18">
        <f>'[2]2019'!$J$84</f>
        <v>44035.409999999996</v>
      </c>
    </row>
    <row r="44" spans="1:6" s="1" customFormat="1" ht="12.95" customHeight="1" x14ac:dyDescent="0.2">
      <c r="A44" s="7" t="s">
        <v>47</v>
      </c>
      <c r="B44" s="8" t="s">
        <v>23</v>
      </c>
      <c r="C44" s="8"/>
      <c r="D44" s="20">
        <f>D41+D42-D43</f>
        <v>1487.2199999999993</v>
      </c>
      <c r="F44" s="18">
        <f>F41+F42-F43</f>
        <v>7034.6900000000023</v>
      </c>
    </row>
    <row r="45" spans="1:6" s="1" customFormat="1" ht="12.95" customHeight="1" x14ac:dyDescent="0.2">
      <c r="A45" s="7" t="s">
        <v>48</v>
      </c>
      <c r="B45" s="8" t="s">
        <v>28</v>
      </c>
      <c r="C45" s="8"/>
      <c r="D45" s="20">
        <f>SUM(D46:D48)</f>
        <v>10865.74145</v>
      </c>
      <c r="F45" s="18">
        <f>SUM(F46:F48)</f>
        <v>62685.109150000004</v>
      </c>
    </row>
    <row r="46" spans="1:6" s="1" customFormat="1" ht="12.95" customHeight="1" x14ac:dyDescent="0.2">
      <c r="A46" s="7" t="s">
        <v>49</v>
      </c>
      <c r="B46" s="8"/>
      <c r="C46" s="8" t="s">
        <v>104</v>
      </c>
      <c r="D46" s="20">
        <v>10022.879999999999</v>
      </c>
      <c r="F46" s="18">
        <v>58344.73</v>
      </c>
    </row>
    <row r="47" spans="1:6" s="1" customFormat="1" ht="12.95" customHeight="1" x14ac:dyDescent="0.2">
      <c r="A47" s="7" t="s">
        <v>50</v>
      </c>
      <c r="B47" s="8"/>
      <c r="C47" s="8" t="s">
        <v>77</v>
      </c>
      <c r="D47" s="18">
        <f>D43*1.5%</f>
        <v>114.29745</v>
      </c>
      <c r="F47" s="18">
        <f>F43*1.5%</f>
        <v>660.53114999999991</v>
      </c>
    </row>
    <row r="48" spans="1:6" s="1" customFormat="1" ht="12.95" customHeight="1" x14ac:dyDescent="0.2">
      <c r="A48" s="7" t="s">
        <v>51</v>
      </c>
      <c r="B48" s="8"/>
      <c r="C48" s="8" t="s">
        <v>40</v>
      </c>
      <c r="D48" s="18">
        <f>D42*8%</f>
        <v>728.56399999999996</v>
      </c>
      <c r="F48" s="18">
        <f>F42*8%</f>
        <v>3679.848</v>
      </c>
    </row>
    <row r="49" spans="1:6" s="1" customFormat="1" ht="12.95" customHeight="1" x14ac:dyDescent="0.2">
      <c r="A49" s="7" t="s">
        <v>52</v>
      </c>
      <c r="B49" s="8" t="s">
        <v>42</v>
      </c>
      <c r="C49" s="8"/>
      <c r="D49" s="40">
        <f>D43-D45</f>
        <v>-3245.9114499999996</v>
      </c>
      <c r="F49" s="18">
        <f>F43-F45</f>
        <v>-18649.699150000008</v>
      </c>
    </row>
    <row r="50" spans="1:6" s="1" customFormat="1" ht="12.95" customHeight="1" x14ac:dyDescent="0.2">
      <c r="A50" s="9" t="s">
        <v>53</v>
      </c>
      <c r="B50" s="6" t="s">
        <v>105</v>
      </c>
      <c r="C50" s="6"/>
      <c r="D50" s="17"/>
      <c r="F50" s="17"/>
    </row>
    <row r="51" spans="1:6" s="1" customFormat="1" ht="12.95" customHeight="1" x14ac:dyDescent="0.2">
      <c r="A51" s="7" t="s">
        <v>54</v>
      </c>
      <c r="B51" s="8" t="s">
        <v>8</v>
      </c>
      <c r="C51" s="8"/>
      <c r="D51" s="20">
        <v>0</v>
      </c>
      <c r="F51" s="18">
        <f>'[1]2018'!$D$54</f>
        <v>-7.3400000000001455</v>
      </c>
    </row>
    <row r="52" spans="1:6" s="1" customFormat="1" ht="12.95" customHeight="1" x14ac:dyDescent="0.2">
      <c r="A52" s="7" t="s">
        <v>55</v>
      </c>
      <c r="B52" s="8" t="s">
        <v>13</v>
      </c>
      <c r="C52" s="8"/>
      <c r="D52" s="20">
        <v>641.04999999999995</v>
      </c>
      <c r="F52" s="18">
        <f>'[2]2019'!$F$83</f>
        <v>2251.5699999999997</v>
      </c>
    </row>
    <row r="53" spans="1:6" s="1" customFormat="1" ht="12.95" customHeight="1" x14ac:dyDescent="0.2">
      <c r="A53" s="7" t="s">
        <v>56</v>
      </c>
      <c r="B53" s="8" t="s">
        <v>18</v>
      </c>
      <c r="C53" s="8"/>
      <c r="D53" s="20">
        <v>474.83</v>
      </c>
      <c r="F53" s="18">
        <f>'[2]2019'!$J$83</f>
        <v>1331.04</v>
      </c>
    </row>
    <row r="54" spans="1:6" s="1" customFormat="1" ht="12.95" customHeight="1" x14ac:dyDescent="0.2">
      <c r="A54" s="7" t="s">
        <v>57</v>
      </c>
      <c r="B54" s="8" t="s">
        <v>23</v>
      </c>
      <c r="C54" s="8"/>
      <c r="D54" s="18">
        <f>D51+D52-D53</f>
        <v>166.21999999999997</v>
      </c>
      <c r="F54" s="18">
        <f>F51+F52-F53</f>
        <v>913.1899999999996</v>
      </c>
    </row>
    <row r="55" spans="1:6" s="1" customFormat="1" ht="12.95" customHeight="1" x14ac:dyDescent="0.2">
      <c r="A55" s="7" t="s">
        <v>58</v>
      </c>
      <c r="B55" s="8" t="s">
        <v>28</v>
      </c>
      <c r="C55" s="8"/>
      <c r="D55" s="18">
        <f>SUM(D56:D58)</f>
        <v>702.16644999999994</v>
      </c>
      <c r="F55" s="18">
        <f>SUM(F56:F58)</f>
        <v>200.09119999999999</v>
      </c>
    </row>
    <row r="56" spans="1:6" s="1" customFormat="1" ht="12.95" customHeight="1" x14ac:dyDescent="0.2">
      <c r="A56" s="7" t="s">
        <v>59</v>
      </c>
      <c r="B56" s="8"/>
      <c r="C56" s="8" t="s">
        <v>104</v>
      </c>
      <c r="D56" s="18">
        <v>643.76</v>
      </c>
      <c r="F56" s="18">
        <v>0</v>
      </c>
    </row>
    <row r="57" spans="1:6" s="1" customFormat="1" ht="12.95" customHeight="1" x14ac:dyDescent="0.2">
      <c r="A57" s="7" t="s">
        <v>60</v>
      </c>
      <c r="B57" s="8"/>
      <c r="C57" s="8" t="s">
        <v>77</v>
      </c>
      <c r="D57" s="18">
        <f>D53*1.5%</f>
        <v>7.1224499999999997</v>
      </c>
      <c r="F57" s="18">
        <f>F53*1.5%</f>
        <v>19.965599999999998</v>
      </c>
    </row>
    <row r="58" spans="1:6" s="1" customFormat="1" ht="12.95" customHeight="1" x14ac:dyDescent="0.2">
      <c r="A58" s="7" t="s">
        <v>78</v>
      </c>
      <c r="B58" s="8"/>
      <c r="C58" s="8" t="s">
        <v>40</v>
      </c>
      <c r="D58" s="18">
        <f>D52*8%</f>
        <v>51.283999999999999</v>
      </c>
      <c r="F58" s="18">
        <f>F52*8%</f>
        <v>180.12559999999999</v>
      </c>
    </row>
    <row r="59" spans="1:6" s="1" customFormat="1" ht="12.95" customHeight="1" x14ac:dyDescent="0.2">
      <c r="A59" s="7" t="s">
        <v>61</v>
      </c>
      <c r="B59" s="8" t="s">
        <v>42</v>
      </c>
      <c r="C59" s="8"/>
      <c r="D59" s="40">
        <f>D53-D55</f>
        <v>-227.33644999999996</v>
      </c>
      <c r="F59" s="18">
        <f>F53-F55</f>
        <v>1130.9487999999999</v>
      </c>
    </row>
    <row r="60" spans="1:6" s="1" customFormat="1" ht="12.95" customHeight="1" x14ac:dyDescent="0.2">
      <c r="A60" s="9" t="s">
        <v>62</v>
      </c>
      <c r="B60" s="6" t="s">
        <v>106</v>
      </c>
      <c r="C60" s="6"/>
      <c r="D60" s="17"/>
      <c r="F60" s="17"/>
    </row>
    <row r="61" spans="1:6" s="1" customFormat="1" ht="12.95" customHeight="1" x14ac:dyDescent="0.2">
      <c r="A61" s="7" t="s">
        <v>69</v>
      </c>
      <c r="B61" s="8" t="s">
        <v>8</v>
      </c>
      <c r="C61" s="8"/>
      <c r="D61" s="20">
        <v>0</v>
      </c>
      <c r="F61" s="18">
        <f>'[1]2018'!$D$64</f>
        <v>2.4600000000001501</v>
      </c>
    </row>
    <row r="62" spans="1:6" s="1" customFormat="1" ht="12.95" customHeight="1" x14ac:dyDescent="0.2">
      <c r="A62" s="7" t="s">
        <v>70</v>
      </c>
      <c r="B62" s="8" t="s">
        <v>13</v>
      </c>
      <c r="C62" s="8"/>
      <c r="D62" s="20">
        <v>465.25</v>
      </c>
      <c r="F62" s="18">
        <f>'[2]2019'!$F$82</f>
        <v>1759.48</v>
      </c>
    </row>
    <row r="63" spans="1:6" s="1" customFormat="1" ht="12.95" customHeight="1" x14ac:dyDescent="0.2">
      <c r="A63" s="7" t="s">
        <v>71</v>
      </c>
      <c r="B63" s="8" t="s">
        <v>18</v>
      </c>
      <c r="C63" s="8"/>
      <c r="D63" s="20">
        <v>344.71</v>
      </c>
      <c r="F63" s="18">
        <f>'[2]2019'!$J$82</f>
        <v>1096.5899999999999</v>
      </c>
    </row>
    <row r="64" spans="1:6" s="1" customFormat="1" ht="12.95" customHeight="1" x14ac:dyDescent="0.2">
      <c r="A64" s="7" t="s">
        <v>72</v>
      </c>
      <c r="B64" s="8" t="s">
        <v>23</v>
      </c>
      <c r="C64" s="8"/>
      <c r="D64" s="20">
        <f>D61+D62-D63</f>
        <v>120.54000000000002</v>
      </c>
      <c r="F64" s="18">
        <f>F61+F62-F63</f>
        <v>665.35000000000014</v>
      </c>
    </row>
    <row r="65" spans="1:7" s="1" customFormat="1" ht="12.95" customHeight="1" x14ac:dyDescent="0.2">
      <c r="A65" s="7" t="s">
        <v>73</v>
      </c>
      <c r="B65" s="8" t="s">
        <v>28</v>
      </c>
      <c r="C65" s="8"/>
      <c r="D65" s="18">
        <f>SUM(D66:D68)</f>
        <v>371.32065</v>
      </c>
      <c r="F65" s="18">
        <f>SUM(F66:F68)</f>
        <v>157.20724999999999</v>
      </c>
    </row>
    <row r="66" spans="1:7" s="1" customFormat="1" ht="12.95" customHeight="1" x14ac:dyDescent="0.2">
      <c r="A66" s="7" t="s">
        <v>74</v>
      </c>
      <c r="B66" s="8"/>
      <c r="C66" s="8" t="s">
        <v>104</v>
      </c>
      <c r="D66" s="18">
        <v>328.93</v>
      </c>
      <c r="F66" s="18">
        <v>0</v>
      </c>
    </row>
    <row r="67" spans="1:7" s="1" customFormat="1" ht="12.95" customHeight="1" x14ac:dyDescent="0.2">
      <c r="A67" s="7" t="s">
        <v>75</v>
      </c>
      <c r="B67" s="8"/>
      <c r="C67" s="8" t="s">
        <v>77</v>
      </c>
      <c r="D67" s="18">
        <f>D63*1.5%</f>
        <v>5.1706499999999993</v>
      </c>
      <c r="F67" s="18">
        <f>F63*1.5%</f>
        <v>16.448849999999997</v>
      </c>
    </row>
    <row r="68" spans="1:7" s="1" customFormat="1" ht="12.95" customHeight="1" x14ac:dyDescent="0.2">
      <c r="A68" s="7" t="s">
        <v>89</v>
      </c>
      <c r="B68" s="8"/>
      <c r="C68" s="8" t="s">
        <v>40</v>
      </c>
      <c r="D68" s="18">
        <f>D62*8%</f>
        <v>37.22</v>
      </c>
      <c r="F68" s="18">
        <f>F62*8%</f>
        <v>140.75839999999999</v>
      </c>
    </row>
    <row r="69" spans="1:7" s="1" customFormat="1" ht="12.95" customHeight="1" x14ac:dyDescent="0.2">
      <c r="A69" s="7" t="s">
        <v>92</v>
      </c>
      <c r="B69" s="8" t="s">
        <v>42</v>
      </c>
      <c r="C69" s="8"/>
      <c r="D69" s="40">
        <f>D63-D65</f>
        <v>-26.610650000000021</v>
      </c>
      <c r="F69" s="18">
        <f>F63-F65</f>
        <v>939.38274999999999</v>
      </c>
    </row>
    <row r="70" spans="1:7" s="1" customFormat="1" ht="12.95" customHeight="1" x14ac:dyDescent="0.2">
      <c r="A70" s="9" t="s">
        <v>93</v>
      </c>
      <c r="B70" s="6" t="s">
        <v>63</v>
      </c>
      <c r="C70" s="6"/>
      <c r="D70" s="17"/>
      <c r="F70" s="17"/>
    </row>
    <row r="71" spans="1:7" s="1" customFormat="1" ht="12.95" customHeight="1" x14ac:dyDescent="0.2">
      <c r="A71" s="7" t="s">
        <v>94</v>
      </c>
      <c r="B71" s="10" t="s">
        <v>87</v>
      </c>
      <c r="C71" s="10"/>
      <c r="D71" s="20">
        <v>0</v>
      </c>
      <c r="F71" s="19">
        <f>'[1]2018'!$D$78</f>
        <v>60294.822949999245</v>
      </c>
    </row>
    <row r="72" spans="1:7" s="1" customFormat="1" ht="12.95" customHeight="1" x14ac:dyDescent="0.2">
      <c r="A72" s="7" t="s">
        <v>95</v>
      </c>
      <c r="B72" s="8" t="s">
        <v>64</v>
      </c>
      <c r="C72" s="8"/>
      <c r="D72" s="18">
        <f>D9+D41+D51+D61</f>
        <v>0</v>
      </c>
      <c r="F72" s="18">
        <f>F9+F41+F51+F61</f>
        <v>526702.09000000032</v>
      </c>
    </row>
    <row r="73" spans="1:7" s="1" customFormat="1" ht="12.95" customHeight="1" x14ac:dyDescent="0.2">
      <c r="A73" s="7" t="s">
        <v>96</v>
      </c>
      <c r="B73" s="8" t="s">
        <v>65</v>
      </c>
      <c r="C73" s="8"/>
      <c r="D73" s="18">
        <f>D12+D42+D52+D62</f>
        <v>447351.48</v>
      </c>
      <c r="F73" s="18">
        <f>F12+F42+F52+F62</f>
        <v>1063514.6700000002</v>
      </c>
    </row>
    <row r="74" spans="1:7" s="1" customFormat="1" ht="12.95" customHeight="1" x14ac:dyDescent="0.2">
      <c r="A74" s="7" t="s">
        <v>97</v>
      </c>
      <c r="B74" s="8" t="s">
        <v>66</v>
      </c>
      <c r="C74" s="8"/>
      <c r="D74" s="18">
        <f>D15+D43+D53+D63</f>
        <v>332460.81000000006</v>
      </c>
      <c r="F74" s="18">
        <f>F15+F43+F53+F63</f>
        <v>958547.45</v>
      </c>
    </row>
    <row r="75" spans="1:7" s="1" customFormat="1" ht="12.95" customHeight="1" x14ac:dyDescent="0.2">
      <c r="A75" s="7" t="s">
        <v>98</v>
      </c>
      <c r="B75" s="8" t="s">
        <v>67</v>
      </c>
      <c r="C75" s="8"/>
      <c r="D75" s="43">
        <f>D72+D73-D74</f>
        <v>114890.66999999993</v>
      </c>
      <c r="F75" s="18">
        <f>F72+F73-F74</f>
        <v>631669.31000000052</v>
      </c>
    </row>
    <row r="76" spans="1:7" s="1" customFormat="1" ht="12.95" customHeight="1" x14ac:dyDescent="0.2">
      <c r="A76" s="7" t="s">
        <v>99</v>
      </c>
      <c r="B76" s="8" t="s">
        <v>28</v>
      </c>
      <c r="C76" s="8"/>
      <c r="D76" s="18">
        <f>D21+D45+D55+D65</f>
        <v>533481.69055000006</v>
      </c>
      <c r="F76" s="18">
        <f>F21+F45+F55+F65</f>
        <v>1037842.0253500001</v>
      </c>
    </row>
    <row r="77" spans="1:7" s="1" customFormat="1" ht="12.95" customHeight="1" x14ac:dyDescent="0.2">
      <c r="A77" s="7" t="s">
        <v>100</v>
      </c>
      <c r="B77" s="8" t="s">
        <v>68</v>
      </c>
      <c r="C77" s="8"/>
      <c r="D77" s="18">
        <f>D74-D76</f>
        <v>-201020.88055</v>
      </c>
      <c r="F77" s="18">
        <f>F74-F76</f>
        <v>-79294.575350000174</v>
      </c>
    </row>
    <row r="78" spans="1:7" s="1" customFormat="1" ht="12.95" customHeight="1" x14ac:dyDescent="0.2">
      <c r="A78" s="7" t="s">
        <v>101</v>
      </c>
      <c r="B78" s="8" t="s">
        <v>88</v>
      </c>
      <c r="C78" s="8"/>
      <c r="D78" s="18">
        <f>D71+D74-D76</f>
        <v>-201020.88055</v>
      </c>
      <c r="F78" s="18">
        <f>F71+F74-F76</f>
        <v>-18999.752400000929</v>
      </c>
      <c r="G78" s="34"/>
    </row>
    <row r="79" spans="1:7" s="1" customFormat="1" ht="12.95" customHeight="1" x14ac:dyDescent="0.2">
      <c r="A79" s="4" t="s">
        <v>114</v>
      </c>
      <c r="D79" s="3"/>
      <c r="F79" s="15"/>
    </row>
    <row r="80" spans="1:7" s="1" customFormat="1" ht="12.95" customHeight="1" x14ac:dyDescent="0.2">
      <c r="A80" s="4" t="s">
        <v>113</v>
      </c>
      <c r="D80" s="3"/>
      <c r="F80" s="15"/>
    </row>
    <row r="81" spans="1:6" s="1" customFormat="1" ht="12.95" customHeight="1" x14ac:dyDescent="0.2">
      <c r="A81" s="4" t="s">
        <v>115</v>
      </c>
      <c r="D81" s="3"/>
      <c r="F81" s="15"/>
    </row>
    <row r="82" spans="1:6" s="1" customFormat="1" ht="12.95" customHeight="1" x14ac:dyDescent="0.2">
      <c r="A82" s="4"/>
      <c r="D82" s="3"/>
      <c r="F82" s="15"/>
    </row>
    <row r="83" spans="1:6" s="1" customFormat="1" ht="12.95" customHeight="1" x14ac:dyDescent="0.2">
      <c r="A83" s="4"/>
      <c r="D83" s="3"/>
      <c r="F83" s="15"/>
    </row>
    <row r="84" spans="1:6" s="1" customFormat="1" ht="12.95" customHeight="1" x14ac:dyDescent="0.2">
      <c r="A84" s="4"/>
      <c r="D84" s="3"/>
      <c r="F84" s="15"/>
    </row>
    <row r="85" spans="1:6" s="1" customFormat="1" ht="12.95" customHeight="1" x14ac:dyDescent="0.2">
      <c r="A85" s="4"/>
      <c r="D85" s="3"/>
      <c r="F85" s="15"/>
    </row>
    <row r="86" spans="1:6" s="1" customFormat="1" ht="12.95" customHeight="1" x14ac:dyDescent="0.2">
      <c r="A86" s="4"/>
      <c r="D86" s="3"/>
      <c r="F86" s="15"/>
    </row>
    <row r="87" spans="1:6" s="1" customFormat="1" ht="12.95" customHeight="1" x14ac:dyDescent="0.2">
      <c r="A87" s="4"/>
      <c r="D87" s="3"/>
      <c r="F87" s="15"/>
    </row>
    <row r="88" spans="1:6" s="1" customFormat="1" ht="12.95" customHeight="1" x14ac:dyDescent="0.2">
      <c r="A88" s="4"/>
      <c r="D88" s="3"/>
      <c r="F88" s="15"/>
    </row>
    <row r="89" spans="1:6" s="1" customFormat="1" ht="12.95" customHeight="1" x14ac:dyDescent="0.2">
      <c r="A89" s="4"/>
      <c r="D89" s="3"/>
      <c r="F89" s="15"/>
    </row>
    <row r="90" spans="1:6" s="1" customFormat="1" ht="12.95" customHeight="1" x14ac:dyDescent="0.2">
      <c r="A90" s="4"/>
      <c r="D90" s="3"/>
      <c r="F90" s="15"/>
    </row>
    <row r="91" spans="1:6" s="1" customFormat="1" ht="12.95" customHeight="1" x14ac:dyDescent="0.2">
      <c r="A91" s="4"/>
      <c r="D91" s="3"/>
      <c r="F91" s="15"/>
    </row>
    <row r="92" spans="1:6" s="1" customFormat="1" ht="12.95" customHeight="1" x14ac:dyDescent="0.2">
      <c r="A92" s="4"/>
      <c r="D92" s="3"/>
      <c r="F92" s="15"/>
    </row>
    <row r="93" spans="1:6" s="1" customFormat="1" ht="12.95" customHeight="1" x14ac:dyDescent="0.2">
      <c r="A93" s="4"/>
      <c r="D93" s="3"/>
      <c r="F93" s="15"/>
    </row>
    <row r="94" spans="1:6" s="1" customFormat="1" ht="12.95" customHeight="1" x14ac:dyDescent="0.2">
      <c r="A94" s="4"/>
      <c r="D94" s="3"/>
      <c r="F94" s="15"/>
    </row>
    <row r="95" spans="1:6" s="1" customFormat="1" ht="12.95" customHeight="1" x14ac:dyDescent="0.2">
      <c r="A95" s="4"/>
      <c r="D95" s="3"/>
      <c r="F95" s="15"/>
    </row>
    <row r="96" spans="1:6" s="1" customFormat="1" ht="12.95" customHeight="1" x14ac:dyDescent="0.2">
      <c r="A96" s="4"/>
      <c r="D96" s="3"/>
      <c r="F96" s="15"/>
    </row>
    <row r="97" spans="1:6" s="1" customFormat="1" ht="12.95" customHeight="1" x14ac:dyDescent="0.2">
      <c r="A97" s="4"/>
      <c r="D97" s="3"/>
      <c r="F97" s="15"/>
    </row>
    <row r="98" spans="1:6" s="1" customFormat="1" ht="12.95" customHeight="1" x14ac:dyDescent="0.2">
      <c r="A98" s="4"/>
      <c r="D98" s="3"/>
      <c r="F98" s="15"/>
    </row>
    <row r="99" spans="1:6" s="1" customFormat="1" ht="12.95" customHeight="1" x14ac:dyDescent="0.2">
      <c r="A99" s="4"/>
      <c r="D99" s="3"/>
      <c r="F99" s="15"/>
    </row>
    <row r="100" spans="1:6" s="1" customFormat="1" ht="12.95" customHeight="1" x14ac:dyDescent="0.2">
      <c r="A100" s="4"/>
      <c r="D100" s="3"/>
      <c r="F100" s="15"/>
    </row>
    <row r="101" spans="1:6" s="1" customFormat="1" ht="12.95" customHeight="1" x14ac:dyDescent="0.2">
      <c r="A101" s="4"/>
      <c r="D101" s="3"/>
      <c r="F101" s="15"/>
    </row>
    <row r="102" spans="1:6" s="1" customFormat="1" ht="12.95" customHeight="1" x14ac:dyDescent="0.2">
      <c r="A102" s="4"/>
      <c r="D102" s="3"/>
      <c r="F102" s="15"/>
    </row>
    <row r="103" spans="1:6" s="1" customFormat="1" ht="12.95" customHeight="1" x14ac:dyDescent="0.2">
      <c r="A103" s="4"/>
      <c r="D103" s="3"/>
      <c r="F103" s="15"/>
    </row>
    <row r="104" spans="1:6" s="1" customFormat="1" ht="12.95" customHeight="1" x14ac:dyDescent="0.2">
      <c r="A104" s="4"/>
      <c r="D104" s="3"/>
      <c r="F104" s="15"/>
    </row>
    <row r="105" spans="1:6" s="1" customFormat="1" ht="12.95" customHeight="1" x14ac:dyDescent="0.2">
      <c r="A105" s="4"/>
      <c r="D105" s="3"/>
      <c r="F105" s="15"/>
    </row>
    <row r="106" spans="1:6" s="1" customFormat="1" ht="12.95" customHeight="1" x14ac:dyDescent="0.2">
      <c r="A106" s="4"/>
      <c r="D106" s="3"/>
      <c r="F106" s="15"/>
    </row>
    <row r="107" spans="1:6" s="1" customFormat="1" ht="12.95" customHeight="1" x14ac:dyDescent="0.2">
      <c r="A107" s="4"/>
      <c r="D107" s="3"/>
      <c r="F107" s="15"/>
    </row>
    <row r="108" spans="1:6" s="1" customFormat="1" ht="12.95" customHeight="1" x14ac:dyDescent="0.2">
      <c r="A108" s="4"/>
      <c r="D108" s="3"/>
      <c r="F108" s="15"/>
    </row>
    <row r="109" spans="1:6" s="1" customFormat="1" ht="12.95" customHeight="1" x14ac:dyDescent="0.2">
      <c r="A109" s="4"/>
      <c r="D109" s="3"/>
      <c r="F109" s="15"/>
    </row>
    <row r="110" spans="1:6" s="1" customFormat="1" ht="12.95" customHeight="1" x14ac:dyDescent="0.2">
      <c r="A110" s="4"/>
      <c r="D110" s="3"/>
      <c r="F110" s="15"/>
    </row>
    <row r="111" spans="1:6" s="1" customFormat="1" ht="12.95" customHeight="1" x14ac:dyDescent="0.2">
      <c r="A111" s="4"/>
      <c r="D111" s="3"/>
      <c r="F111" s="15"/>
    </row>
    <row r="112" spans="1:6" s="1" customFormat="1" ht="12.95" customHeight="1" x14ac:dyDescent="0.2">
      <c r="A112" s="4"/>
      <c r="D112" s="3"/>
      <c r="F112" s="15"/>
    </row>
    <row r="113" spans="1:6" s="1" customFormat="1" ht="12.95" customHeight="1" x14ac:dyDescent="0.2">
      <c r="A113" s="4"/>
      <c r="D113" s="3"/>
      <c r="F113" s="15"/>
    </row>
    <row r="114" spans="1:6" s="1" customFormat="1" ht="12.95" customHeight="1" x14ac:dyDescent="0.2">
      <c r="A114" s="4"/>
      <c r="D114" s="3"/>
      <c r="F114" s="15"/>
    </row>
    <row r="115" spans="1:6" s="1" customFormat="1" ht="12.95" customHeight="1" x14ac:dyDescent="0.2">
      <c r="A115" s="4"/>
      <c r="D115" s="3"/>
      <c r="F115" s="15"/>
    </row>
    <row r="116" spans="1:6" s="1" customFormat="1" ht="12.95" customHeight="1" x14ac:dyDescent="0.2">
      <c r="A116" s="4"/>
      <c r="D116" s="3"/>
      <c r="F116" s="15"/>
    </row>
    <row r="117" spans="1:6" s="1" customFormat="1" ht="12.95" customHeight="1" x14ac:dyDescent="0.2">
      <c r="A117" s="4"/>
      <c r="D117" s="3"/>
      <c r="F117" s="15"/>
    </row>
    <row r="118" spans="1:6" s="1" customFormat="1" ht="12.95" customHeight="1" x14ac:dyDescent="0.2">
      <c r="A118" s="4"/>
      <c r="D118" s="3"/>
      <c r="F118" s="15"/>
    </row>
    <row r="119" spans="1:6" s="1" customFormat="1" ht="12.95" customHeight="1" x14ac:dyDescent="0.2">
      <c r="A119" s="4"/>
      <c r="D119" s="3"/>
      <c r="F119" s="15"/>
    </row>
    <row r="120" spans="1:6" s="1" customFormat="1" ht="12.95" customHeight="1" x14ac:dyDescent="0.2">
      <c r="A120" s="4"/>
      <c r="D120" s="3"/>
      <c r="F120" s="15"/>
    </row>
    <row r="121" spans="1:6" s="1" customFormat="1" ht="12.95" customHeight="1" x14ac:dyDescent="0.2">
      <c r="A121" s="4"/>
      <c r="D121" s="3"/>
      <c r="F121" s="15"/>
    </row>
    <row r="122" spans="1:6" s="1" customFormat="1" ht="12.95" customHeight="1" x14ac:dyDescent="0.2">
      <c r="A122" s="4"/>
      <c r="D122" s="3"/>
      <c r="F122" s="15"/>
    </row>
    <row r="123" spans="1:6" s="1" customFormat="1" ht="12.95" customHeight="1" x14ac:dyDescent="0.2">
      <c r="A123" s="4"/>
      <c r="D123" s="3"/>
      <c r="F123" s="15"/>
    </row>
    <row r="124" spans="1:6" s="1" customFormat="1" ht="12.95" customHeight="1" x14ac:dyDescent="0.2">
      <c r="A124" s="4"/>
      <c r="D124" s="3"/>
      <c r="F124" s="15"/>
    </row>
    <row r="125" spans="1:6" s="1" customFormat="1" ht="12.95" customHeight="1" x14ac:dyDescent="0.2">
      <c r="A125" s="4"/>
      <c r="D125" s="3"/>
      <c r="F125" s="15"/>
    </row>
    <row r="126" spans="1:6" s="1" customFormat="1" ht="12.95" customHeight="1" x14ac:dyDescent="0.2">
      <c r="A126" s="4"/>
      <c r="D126" s="3"/>
      <c r="F126" s="15"/>
    </row>
    <row r="127" spans="1:6" s="1" customFormat="1" ht="12.95" customHeight="1" x14ac:dyDescent="0.2">
      <c r="A127" s="4"/>
      <c r="D127" s="3"/>
      <c r="F127" s="15"/>
    </row>
    <row r="128" spans="1:6" s="1" customFormat="1" ht="12.95" customHeight="1" x14ac:dyDescent="0.2">
      <c r="A128" s="4"/>
      <c r="D128" s="3"/>
      <c r="F128" s="15"/>
    </row>
    <row r="129" spans="1:6" s="1" customFormat="1" ht="12.95" customHeight="1" x14ac:dyDescent="0.2">
      <c r="A129" s="4"/>
      <c r="D129" s="3"/>
      <c r="F129" s="15"/>
    </row>
    <row r="130" spans="1:6" s="1" customFormat="1" ht="12.95" customHeight="1" x14ac:dyDescent="0.2">
      <c r="A130" s="4"/>
      <c r="D130" s="3"/>
      <c r="F130" s="15"/>
    </row>
    <row r="131" spans="1:6" s="1" customFormat="1" ht="12.95" customHeight="1" x14ac:dyDescent="0.2">
      <c r="A131" s="4"/>
      <c r="D131" s="3"/>
      <c r="F131" s="15"/>
    </row>
    <row r="132" spans="1:6" s="1" customFormat="1" ht="12.95" customHeight="1" x14ac:dyDescent="0.2">
      <c r="A132" s="4"/>
      <c r="D132" s="3"/>
      <c r="F132" s="15"/>
    </row>
    <row r="133" spans="1:6" s="1" customFormat="1" ht="12.95" customHeight="1" x14ac:dyDescent="0.2">
      <c r="A133" s="4"/>
      <c r="D133" s="3"/>
      <c r="F133" s="15"/>
    </row>
    <row r="134" spans="1:6" s="1" customFormat="1" ht="12.95" customHeight="1" x14ac:dyDescent="0.2">
      <c r="A134" s="4"/>
      <c r="D134" s="3"/>
      <c r="F134" s="15"/>
    </row>
    <row r="135" spans="1:6" s="1" customFormat="1" ht="12.95" customHeight="1" x14ac:dyDescent="0.2">
      <c r="A135" s="4"/>
      <c r="D135" s="3"/>
      <c r="F135" s="15"/>
    </row>
    <row r="136" spans="1:6" s="1" customFormat="1" ht="12.95" customHeight="1" x14ac:dyDescent="0.2">
      <c r="A136" s="4"/>
      <c r="D136" s="3"/>
      <c r="F136" s="15"/>
    </row>
    <row r="137" spans="1:6" s="1" customFormat="1" ht="12.95" customHeight="1" x14ac:dyDescent="0.2">
      <c r="A137" s="4"/>
      <c r="D137" s="3"/>
      <c r="F137" s="15"/>
    </row>
    <row r="138" spans="1:6" s="1" customFormat="1" ht="12.95" customHeight="1" x14ac:dyDescent="0.2">
      <c r="A138" s="4"/>
      <c r="D138" s="3"/>
      <c r="F138" s="15"/>
    </row>
    <row r="139" spans="1:6" s="1" customFormat="1" ht="12.95" customHeight="1" x14ac:dyDescent="0.2">
      <c r="A139" s="4"/>
      <c r="D139" s="3"/>
      <c r="F139" s="15"/>
    </row>
    <row r="140" spans="1:6" s="1" customFormat="1" ht="12.95" customHeight="1" x14ac:dyDescent="0.2">
      <c r="A140" s="4"/>
      <c r="D140" s="3"/>
      <c r="F140" s="15"/>
    </row>
    <row r="141" spans="1:6" s="1" customFormat="1" ht="12.95" customHeight="1" x14ac:dyDescent="0.2">
      <c r="A141" s="4"/>
      <c r="D141" s="3"/>
      <c r="F141" s="15"/>
    </row>
    <row r="142" spans="1:6" s="1" customFormat="1" ht="12.95" customHeight="1" x14ac:dyDescent="0.2">
      <c r="A142" s="4"/>
      <c r="D142" s="3"/>
      <c r="F142" s="15"/>
    </row>
    <row r="143" spans="1:6" s="1" customFormat="1" ht="12.95" customHeight="1" x14ac:dyDescent="0.2">
      <c r="A143" s="4"/>
      <c r="D143" s="3"/>
      <c r="F143" s="15"/>
    </row>
    <row r="144" spans="1:6" s="1" customFormat="1" ht="12.95" customHeight="1" x14ac:dyDescent="0.2">
      <c r="A144" s="4"/>
      <c r="D144" s="3"/>
      <c r="F144" s="15"/>
    </row>
    <row r="145" spans="1:6" s="1" customFormat="1" ht="12.95" customHeight="1" x14ac:dyDescent="0.2">
      <c r="A145" s="4"/>
      <c r="D145" s="3"/>
      <c r="F145" s="15"/>
    </row>
    <row r="146" spans="1:6" s="1" customFormat="1" ht="12.95" customHeight="1" x14ac:dyDescent="0.2">
      <c r="A146" s="4"/>
      <c r="D146" s="3"/>
      <c r="F146" s="15"/>
    </row>
    <row r="147" spans="1:6" s="1" customFormat="1" ht="12.95" customHeight="1" x14ac:dyDescent="0.2">
      <c r="A147" s="4"/>
      <c r="D147" s="3"/>
      <c r="F147" s="15"/>
    </row>
    <row r="148" spans="1:6" s="1" customFormat="1" ht="12.95" customHeight="1" x14ac:dyDescent="0.2">
      <c r="A148" s="4"/>
      <c r="D148" s="3"/>
      <c r="F148" s="15"/>
    </row>
    <row r="149" spans="1:6" s="1" customFormat="1" ht="12.95" customHeight="1" x14ac:dyDescent="0.2">
      <c r="A149" s="4"/>
      <c r="D149" s="3"/>
      <c r="F149" s="15"/>
    </row>
    <row r="150" spans="1:6" s="1" customFormat="1" ht="12.95" customHeight="1" x14ac:dyDescent="0.2">
      <c r="A150" s="4"/>
      <c r="D150" s="3"/>
      <c r="F150" s="15"/>
    </row>
    <row r="151" spans="1:6" s="1" customFormat="1" ht="12.95" customHeight="1" x14ac:dyDescent="0.2">
      <c r="A151" s="4"/>
      <c r="D151" s="3"/>
      <c r="F151" s="15"/>
    </row>
    <row r="152" spans="1:6" s="1" customFormat="1" ht="12.95" customHeight="1" x14ac:dyDescent="0.2">
      <c r="A152" s="4"/>
      <c r="D152" s="3"/>
      <c r="F152" s="15"/>
    </row>
    <row r="153" spans="1:6" s="1" customFormat="1" ht="12.95" customHeight="1" x14ac:dyDescent="0.2">
      <c r="A153" s="4"/>
      <c r="D153" s="3"/>
      <c r="F153" s="15"/>
    </row>
    <row r="154" spans="1:6" s="1" customFormat="1" ht="12.95" customHeight="1" x14ac:dyDescent="0.2">
      <c r="A154" s="4"/>
      <c r="D154" s="3"/>
      <c r="F154" s="15"/>
    </row>
    <row r="155" spans="1:6" s="1" customFormat="1" ht="12.95" customHeight="1" x14ac:dyDescent="0.2">
      <c r="A155" s="4"/>
      <c r="D155" s="3"/>
      <c r="F155" s="15"/>
    </row>
    <row r="156" spans="1:6" s="1" customFormat="1" ht="12.95" customHeight="1" x14ac:dyDescent="0.2">
      <c r="A156" s="4"/>
      <c r="D156" s="3"/>
      <c r="F156" s="15"/>
    </row>
    <row r="157" spans="1:6" s="1" customFormat="1" ht="12.95" customHeight="1" x14ac:dyDescent="0.2">
      <c r="A157" s="4"/>
      <c r="D157" s="3"/>
      <c r="F157" s="15"/>
    </row>
    <row r="158" spans="1:6" s="1" customFormat="1" ht="12.95" customHeight="1" x14ac:dyDescent="0.2">
      <c r="A158" s="4"/>
      <c r="D158" s="3"/>
      <c r="F158" s="15"/>
    </row>
    <row r="159" spans="1:6" s="1" customFormat="1" ht="12.95" customHeight="1" x14ac:dyDescent="0.2">
      <c r="A159" s="4"/>
      <c r="D159" s="3"/>
      <c r="F159" s="15"/>
    </row>
    <row r="160" spans="1:6" s="1" customFormat="1" ht="12.95" customHeight="1" x14ac:dyDescent="0.2">
      <c r="A160" s="4"/>
      <c r="D160" s="3"/>
      <c r="F160" s="15"/>
    </row>
    <row r="161" spans="1:6" s="1" customFormat="1" ht="12.95" customHeight="1" x14ac:dyDescent="0.2">
      <c r="A161" s="4"/>
      <c r="D161" s="3"/>
      <c r="F161" s="15"/>
    </row>
    <row r="162" spans="1:6" s="1" customFormat="1" ht="12.95" customHeight="1" x14ac:dyDescent="0.2">
      <c r="A162" s="4"/>
      <c r="D162" s="3"/>
      <c r="F162" s="15"/>
    </row>
    <row r="163" spans="1:6" s="1" customFormat="1" ht="12.95" customHeight="1" x14ac:dyDescent="0.2">
      <c r="A163" s="4"/>
      <c r="D163" s="3"/>
      <c r="F163" s="15"/>
    </row>
    <row r="164" spans="1:6" s="1" customFormat="1" ht="12.95" customHeight="1" x14ac:dyDescent="0.2">
      <c r="A164" s="4"/>
      <c r="D164" s="3"/>
      <c r="F164" s="15"/>
    </row>
    <row r="165" spans="1:6" s="1" customFormat="1" ht="12.95" customHeight="1" x14ac:dyDescent="0.2">
      <c r="A165" s="4"/>
      <c r="D165" s="3"/>
      <c r="F165" s="15"/>
    </row>
    <row r="166" spans="1:6" s="1" customFormat="1" ht="12.95" customHeight="1" x14ac:dyDescent="0.2">
      <c r="A166" s="4"/>
      <c r="D166" s="3"/>
      <c r="F166" s="15"/>
    </row>
    <row r="167" spans="1:6" s="1" customFormat="1" ht="12.95" customHeight="1" x14ac:dyDescent="0.2">
      <c r="A167" s="4"/>
      <c r="D167" s="3"/>
      <c r="F167" s="15"/>
    </row>
    <row r="168" spans="1:6" s="1" customFormat="1" ht="12.95" customHeight="1" x14ac:dyDescent="0.2">
      <c r="A168" s="4"/>
      <c r="D168" s="3"/>
      <c r="F168" s="15"/>
    </row>
    <row r="169" spans="1:6" s="1" customFormat="1" ht="12.95" customHeight="1" x14ac:dyDescent="0.2">
      <c r="A169" s="4"/>
      <c r="D169" s="3"/>
      <c r="F169" s="15"/>
    </row>
    <row r="170" spans="1:6" s="1" customFormat="1" ht="12.95" customHeight="1" x14ac:dyDescent="0.2">
      <c r="A170" s="4"/>
      <c r="D170" s="3"/>
      <c r="F170" s="15"/>
    </row>
    <row r="171" spans="1:6" s="1" customFormat="1" ht="12.95" customHeight="1" x14ac:dyDescent="0.2">
      <c r="A171" s="4"/>
      <c r="D171" s="3"/>
      <c r="F171" s="15"/>
    </row>
    <row r="172" spans="1:6" s="1" customFormat="1" ht="12.95" customHeight="1" x14ac:dyDescent="0.2">
      <c r="A172" s="4"/>
      <c r="D172" s="3"/>
      <c r="F172" s="15"/>
    </row>
    <row r="173" spans="1:6" s="1" customFormat="1" ht="12.95" customHeight="1" x14ac:dyDescent="0.2">
      <c r="A173" s="4"/>
      <c r="D173" s="3"/>
      <c r="F173" s="15"/>
    </row>
    <row r="174" spans="1:6" s="1" customFormat="1" ht="12.95" customHeight="1" x14ac:dyDescent="0.2">
      <c r="A174" s="4"/>
      <c r="D174" s="3"/>
      <c r="F174" s="15"/>
    </row>
    <row r="175" spans="1:6" s="1" customFormat="1" ht="12.95" customHeight="1" x14ac:dyDescent="0.2">
      <c r="A175" s="4"/>
      <c r="D175" s="3"/>
      <c r="F175" s="15"/>
    </row>
    <row r="176" spans="1:6" s="1" customFormat="1" ht="12.95" customHeight="1" x14ac:dyDescent="0.2">
      <c r="A176" s="4"/>
      <c r="D176" s="3"/>
      <c r="F176" s="15"/>
    </row>
    <row r="177" spans="1:6" s="1" customFormat="1" ht="12.95" customHeight="1" x14ac:dyDescent="0.2">
      <c r="A177" s="4"/>
      <c r="D177" s="3"/>
      <c r="F177" s="15"/>
    </row>
    <row r="178" spans="1:6" s="1" customFormat="1" ht="12.95" customHeight="1" x14ac:dyDescent="0.2">
      <c r="A178" s="4"/>
      <c r="D178" s="3"/>
      <c r="F178" s="15"/>
    </row>
    <row r="179" spans="1:6" s="1" customFormat="1" ht="12.95" customHeight="1" x14ac:dyDescent="0.2">
      <c r="A179" s="4"/>
      <c r="D179" s="3"/>
      <c r="F179" s="15"/>
    </row>
    <row r="180" spans="1:6" s="1" customFormat="1" ht="12.95" customHeight="1" x14ac:dyDescent="0.2">
      <c r="A180" s="4"/>
      <c r="D180" s="3"/>
      <c r="F180" s="15"/>
    </row>
    <row r="181" spans="1:6" s="1" customFormat="1" ht="12.95" customHeight="1" x14ac:dyDescent="0.2">
      <c r="A181" s="4"/>
      <c r="D181" s="3"/>
      <c r="F181" s="15"/>
    </row>
    <row r="182" spans="1:6" s="1" customFormat="1" ht="12.95" customHeight="1" x14ac:dyDescent="0.2">
      <c r="A182" s="4"/>
      <c r="D182" s="3"/>
      <c r="F182" s="15"/>
    </row>
    <row r="183" spans="1:6" s="1" customFormat="1" ht="12.95" customHeight="1" x14ac:dyDescent="0.2">
      <c r="A183" s="4"/>
      <c r="D183" s="3"/>
      <c r="F183" s="15"/>
    </row>
    <row r="184" spans="1:6" s="1" customFormat="1" ht="12.95" customHeight="1" x14ac:dyDescent="0.2">
      <c r="A184" s="4"/>
      <c r="D184" s="3"/>
      <c r="F184" s="15"/>
    </row>
    <row r="185" spans="1:6" s="1" customFormat="1" ht="12.95" customHeight="1" x14ac:dyDescent="0.2">
      <c r="A185" s="4"/>
      <c r="D185" s="3"/>
      <c r="F185" s="15"/>
    </row>
    <row r="186" spans="1:6" s="1" customFormat="1" ht="12.95" customHeight="1" x14ac:dyDescent="0.2">
      <c r="A186" s="4"/>
      <c r="D186" s="3"/>
      <c r="F186" s="15"/>
    </row>
    <row r="187" spans="1:6" s="1" customFormat="1" ht="12.95" customHeight="1" x14ac:dyDescent="0.2">
      <c r="A187" s="4"/>
      <c r="D187" s="3"/>
      <c r="F187" s="15"/>
    </row>
    <row r="188" spans="1:6" s="1" customFormat="1" ht="12.95" customHeight="1" x14ac:dyDescent="0.2">
      <c r="A188" s="4"/>
      <c r="D188" s="3"/>
      <c r="F188" s="15"/>
    </row>
    <row r="189" spans="1:6" s="1" customFormat="1" ht="12.95" customHeight="1" x14ac:dyDescent="0.2">
      <c r="A189" s="4"/>
      <c r="D189" s="3"/>
      <c r="F189" s="15"/>
    </row>
    <row r="190" spans="1:6" s="1" customFormat="1" ht="12.95" customHeight="1" x14ac:dyDescent="0.2">
      <c r="A190" s="4"/>
      <c r="D190" s="3"/>
      <c r="F190" s="15"/>
    </row>
    <row r="191" spans="1:6" s="1" customFormat="1" ht="12.95" customHeight="1" x14ac:dyDescent="0.2">
      <c r="A191" s="4"/>
      <c r="D191" s="3"/>
      <c r="F191" s="15"/>
    </row>
    <row r="192" spans="1:6" s="1" customFormat="1" ht="12.95" customHeight="1" x14ac:dyDescent="0.2">
      <c r="A192" s="4"/>
      <c r="D192" s="3"/>
      <c r="F192" s="15"/>
    </row>
    <row r="193" spans="1:6" s="1" customFormat="1" ht="12.95" customHeight="1" x14ac:dyDescent="0.2">
      <c r="A193" s="4"/>
      <c r="D193" s="3"/>
      <c r="F193" s="15"/>
    </row>
    <row r="194" spans="1:6" s="1" customFormat="1" ht="12.95" customHeight="1" x14ac:dyDescent="0.2">
      <c r="A194" s="4"/>
      <c r="D194" s="3"/>
      <c r="F194" s="15"/>
    </row>
    <row r="195" spans="1:6" s="1" customFormat="1" ht="12.95" customHeight="1" x14ac:dyDescent="0.2">
      <c r="A195" s="4"/>
      <c r="D195" s="3"/>
      <c r="F195" s="15"/>
    </row>
    <row r="196" spans="1:6" s="1" customFormat="1" ht="12.95" customHeight="1" x14ac:dyDescent="0.2">
      <c r="A196" s="4"/>
      <c r="D196" s="3"/>
      <c r="F196" s="15"/>
    </row>
    <row r="197" spans="1:6" s="1" customFormat="1" ht="12.95" customHeight="1" x14ac:dyDescent="0.2">
      <c r="A197" s="4"/>
      <c r="D197" s="3"/>
      <c r="F197" s="15"/>
    </row>
    <row r="198" spans="1:6" s="1" customFormat="1" ht="12.95" customHeight="1" x14ac:dyDescent="0.2">
      <c r="A198" s="4"/>
      <c r="D198" s="3"/>
      <c r="F198" s="15"/>
    </row>
    <row r="199" spans="1:6" s="1" customFormat="1" ht="12.95" customHeight="1" x14ac:dyDescent="0.2">
      <c r="A199" s="4"/>
      <c r="D199" s="3"/>
      <c r="F199" s="15"/>
    </row>
  </sheetData>
  <mergeCells count="5">
    <mergeCell ref="B7:C7"/>
    <mergeCell ref="B8:C8"/>
    <mergeCell ref="B9:C9"/>
    <mergeCell ref="B18:C18"/>
    <mergeCell ref="A6:C6"/>
  </mergeCells>
  <pageMargins left="0.5118110236220472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21"/>
  <sheetViews>
    <sheetView workbookViewId="0">
      <selection activeCell="G9" sqref="G9"/>
    </sheetView>
  </sheetViews>
  <sheetFormatPr defaultRowHeight="15" x14ac:dyDescent="0.25"/>
  <cols>
    <col min="1" max="1" width="3.7109375" customWidth="1"/>
    <col min="2" max="2" width="48.5703125" customWidth="1"/>
    <col min="3" max="3" width="18.42578125" customWidth="1"/>
    <col min="4" max="4" width="11.28515625" bestFit="1" customWidth="1"/>
    <col min="5" max="5" width="9.28515625" bestFit="1" customWidth="1"/>
  </cols>
  <sheetData>
    <row r="4" spans="1:5" ht="18.75" x14ac:dyDescent="0.3">
      <c r="B4" s="30" t="s">
        <v>121</v>
      </c>
      <c r="C4" s="31" t="s">
        <v>123</v>
      </c>
    </row>
    <row r="5" spans="1:5" ht="24" customHeight="1" x14ac:dyDescent="0.25"/>
    <row r="6" spans="1:5" ht="38.25" customHeight="1" x14ac:dyDescent="0.25">
      <c r="A6" s="21"/>
      <c r="B6" s="13" t="s">
        <v>112</v>
      </c>
      <c r="C6" s="21" t="s">
        <v>117</v>
      </c>
      <c r="D6" s="21" t="s">
        <v>118</v>
      </c>
      <c r="E6" s="21" t="s">
        <v>119</v>
      </c>
    </row>
    <row r="7" spans="1:5" ht="30" customHeight="1" x14ac:dyDescent="0.25">
      <c r="A7" s="21">
        <v>1</v>
      </c>
      <c r="B7" s="22"/>
      <c r="C7" s="23"/>
      <c r="D7" s="24"/>
      <c r="E7" s="13"/>
    </row>
    <row r="8" spans="1:5" ht="30" customHeight="1" x14ac:dyDescent="0.25">
      <c r="A8" s="21">
        <v>2</v>
      </c>
      <c r="B8" s="25"/>
      <c r="C8" s="14"/>
      <c r="D8" s="24"/>
      <c r="E8" s="13"/>
    </row>
    <row r="9" spans="1:5" ht="30" customHeight="1" x14ac:dyDescent="0.25">
      <c r="A9" s="21">
        <v>3</v>
      </c>
      <c r="B9" s="26"/>
      <c r="C9" s="14"/>
      <c r="D9" s="24"/>
      <c r="E9" s="13"/>
    </row>
    <row r="10" spans="1:5" ht="30" customHeight="1" x14ac:dyDescent="0.25">
      <c r="A10" s="21">
        <v>4</v>
      </c>
      <c r="B10" s="22"/>
      <c r="C10" s="14"/>
      <c r="D10" s="24"/>
      <c r="E10" s="13"/>
    </row>
    <row r="11" spans="1:5" ht="30" customHeight="1" x14ac:dyDescent="0.25">
      <c r="A11" s="21">
        <v>5</v>
      </c>
      <c r="B11" s="22"/>
      <c r="C11" s="14"/>
      <c r="D11" s="24"/>
      <c r="E11" s="13"/>
    </row>
    <row r="12" spans="1:5" ht="30" customHeight="1" x14ac:dyDescent="0.25">
      <c r="A12" s="21">
        <v>6</v>
      </c>
      <c r="B12" s="13"/>
      <c r="C12" s="14"/>
      <c r="D12" s="24"/>
      <c r="E12" s="13"/>
    </row>
    <row r="13" spans="1:5" ht="30" customHeight="1" x14ac:dyDescent="0.25">
      <c r="A13" s="21">
        <v>7</v>
      </c>
      <c r="B13" s="26"/>
      <c r="C13" s="14"/>
      <c r="D13" s="24"/>
      <c r="E13" s="13"/>
    </row>
    <row r="14" spans="1:5" ht="30" customHeight="1" x14ac:dyDescent="0.25">
      <c r="A14" s="21">
        <v>8</v>
      </c>
      <c r="B14" s="26"/>
      <c r="C14" s="14"/>
      <c r="D14" s="24"/>
      <c r="E14" s="13"/>
    </row>
    <row r="15" spans="1:5" ht="30" customHeight="1" x14ac:dyDescent="0.25">
      <c r="A15" s="21">
        <v>9</v>
      </c>
      <c r="B15" s="13"/>
      <c r="C15" s="14"/>
      <c r="D15" s="24"/>
      <c r="E15" s="13"/>
    </row>
    <row r="16" spans="1:5" ht="30" customHeight="1" x14ac:dyDescent="0.25">
      <c r="A16" s="21">
        <v>10</v>
      </c>
      <c r="B16" s="13"/>
      <c r="C16" s="14"/>
      <c r="D16" s="24"/>
      <c r="E16" s="13"/>
    </row>
    <row r="17" spans="1:5" ht="30" customHeight="1" x14ac:dyDescent="0.25">
      <c r="A17" s="21">
        <v>11</v>
      </c>
      <c r="B17" s="13"/>
      <c r="C17" s="14"/>
      <c r="D17" s="24"/>
      <c r="E17" s="13"/>
    </row>
    <row r="18" spans="1:5" ht="30" customHeight="1" x14ac:dyDescent="0.25">
      <c r="A18" s="21">
        <v>12</v>
      </c>
      <c r="B18" s="27"/>
      <c r="C18" s="13"/>
      <c r="D18" s="24"/>
      <c r="E18" s="13"/>
    </row>
    <row r="19" spans="1:5" ht="30" customHeight="1" x14ac:dyDescent="0.25">
      <c r="A19" s="21">
        <v>13</v>
      </c>
      <c r="B19" s="28"/>
      <c r="C19" s="28"/>
      <c r="D19" s="13"/>
      <c r="E19" s="13"/>
    </row>
    <row r="20" spans="1:5" ht="30" customHeight="1" x14ac:dyDescent="0.25">
      <c r="A20" s="21"/>
      <c r="B20" s="27"/>
      <c r="C20" s="29"/>
      <c r="D20" s="13"/>
      <c r="E20" s="13"/>
    </row>
    <row r="21" spans="1:5" ht="15.75" x14ac:dyDescent="0.25">
      <c r="E21" s="30">
        <f>SUM(E7:E20)</f>
        <v>0</v>
      </c>
    </row>
  </sheetData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2022-03-29T04:14:16Z</dcterms:modified>
</cp:coreProperties>
</file>